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da\Documents\"/>
    </mc:Choice>
  </mc:AlternateContent>
  <bookViews>
    <workbookView xWindow="0" yWindow="0" windowWidth="19200" windowHeight="6470"/>
  </bookViews>
  <sheets>
    <sheet name="Summary" sheetId="5" r:id="rId1"/>
    <sheet name="tariff" sheetId="1" r:id="rId2"/>
    <sheet name="tariff 1" sheetId="2" r:id="rId3"/>
    <sheet name="tariff 2" sheetId="3" r:id="rId4"/>
    <sheet name="Picture" sheetId="6" r:id="rId5"/>
    <sheet name="FTA info" sheetId="7" r:id="rId6"/>
  </sheets>
  <definedNames>
    <definedName name="_xlnm._FilterDatabase" localSheetId="2" hidden="1">'tariff 1'!$A$6:$M$75</definedName>
    <definedName name="DATA1" localSheetId="2">'tariff 1'!$A$7:$A$32</definedName>
    <definedName name="DATA1" localSheetId="3">'tariff 2'!$A$7:$A$15</definedName>
    <definedName name="DATA1">tariff!$A$7:$A$14</definedName>
    <definedName name="DATA10" localSheetId="2">'tariff 1'!$J$7:$J$32</definedName>
    <definedName name="DATA10">tariff!$J$7:$J$14</definedName>
    <definedName name="DATA11" localSheetId="2">'tariff 1'!$K$7:$K$32</definedName>
    <definedName name="DATA11">tariff!$K$7:$K$14</definedName>
    <definedName name="DATA12" localSheetId="2">'tariff 1'!$L$7:$L$32</definedName>
    <definedName name="DATA12">tariff!$L$7:$L$14</definedName>
    <definedName name="DATA2" localSheetId="2">'tariff 1'!$B$7:$B$32</definedName>
    <definedName name="DATA2" localSheetId="3">'tariff 2'!$B$7:$B$15</definedName>
    <definedName name="DATA2">tariff!$B$7:$B$14</definedName>
    <definedName name="DATA3" localSheetId="2">'tariff 1'!$C$7:$C$32</definedName>
    <definedName name="DATA3" localSheetId="3">'tariff 2'!$C$7:$C$15</definedName>
    <definedName name="DATA3">tariff!$C$7:$C$14</definedName>
    <definedName name="DATA4" localSheetId="2">'tariff 1'!$D$7:$D$32</definedName>
    <definedName name="DATA4" localSheetId="3">'tariff 2'!$D$7:$D$15</definedName>
    <definedName name="DATA4">tariff!$D$7:$D$14</definedName>
    <definedName name="DATA5" localSheetId="2">'tariff 1'!$E$7:$E$32</definedName>
    <definedName name="DATA5" localSheetId="3">'tariff 2'!$E$7:$E$15</definedName>
    <definedName name="DATA5">tariff!$E$7:$E$14</definedName>
    <definedName name="DATA6" localSheetId="2">'tariff 1'!$F$7:$F$32</definedName>
    <definedName name="DATA6" localSheetId="3">'tariff 2'!$F$7:$F$15</definedName>
    <definedName name="DATA6">tariff!$F$7:$F$14</definedName>
    <definedName name="DATA7" localSheetId="2">'tariff 1'!$G$7:$G$32</definedName>
    <definedName name="DATA7" localSheetId="3">'tariff 2'!$G$7:$G$15</definedName>
    <definedName name="DATA7">tariff!$G$7:$G$14</definedName>
    <definedName name="DATA8" localSheetId="2">'tariff 1'!$H$7:$H$32</definedName>
    <definedName name="DATA8" localSheetId="3">'tariff 2'!$H$7:$H$15</definedName>
    <definedName name="DATA8">tariff!$H$7:$H$14</definedName>
    <definedName name="DATA9" localSheetId="2">'tariff 1'!$I$7:$I$32</definedName>
    <definedName name="DATA9" localSheetId="3">'tariff 2'!$I$7:$I$15</definedName>
    <definedName name="DATA9">tariff!$I$7:$I$14</definedName>
    <definedName name="_xlnm.Print_Area" localSheetId="4">Picture!$A$1:$Q$33</definedName>
    <definedName name="_xlnm.Print_Area" localSheetId="0">Summary!$A$1:$O$150</definedName>
    <definedName name="_xlnm.Print_Area" localSheetId="1">tariff!$A$1:$L$59</definedName>
    <definedName name="SUMIF">Summary!$J$150</definedName>
    <definedName name="TEST0" localSheetId="2">'tariff 1'!$A$7:$L$32</definedName>
    <definedName name="TEST0" localSheetId="3">'tariff 2'!$A$7:$I$15</definedName>
    <definedName name="TEST0">tariff!$A$7:$L$14</definedName>
    <definedName name="TESTHKEY" localSheetId="2">'tariff 1'!$F$6:$L$6</definedName>
    <definedName name="TESTHKEY" localSheetId="3">'tariff 2'!$F$6:$I$6</definedName>
    <definedName name="TESTHKEY">tariff!$I$6:$L$6</definedName>
    <definedName name="TESTKEYS" localSheetId="2">'tariff 1'!$A$7:$E$32</definedName>
    <definedName name="TESTKEYS" localSheetId="3">'tariff 2'!$A$7:$E$15</definedName>
    <definedName name="TESTKEYS">tariff!$A$7:$H$14</definedName>
    <definedName name="TESTVKEY" localSheetId="2">'tariff 1'!$A$6:$E$6</definedName>
    <definedName name="TESTVKEY" localSheetId="3">'tariff 2'!$A$6:$E$6</definedName>
    <definedName name="TESTVKEY">tariff!$A$6:$H$6</definedName>
  </definedNames>
  <calcPr calcId="152511"/>
</workbook>
</file>

<file path=xl/calcChain.xml><?xml version="1.0" encoding="utf-8"?>
<calcChain xmlns="http://schemas.openxmlformats.org/spreadsheetml/2006/main">
  <c r="I153" i="5" l="1"/>
  <c r="I148" i="5"/>
  <c r="I152" i="5" l="1"/>
  <c r="I151" i="5"/>
  <c r="I150" i="5"/>
  <c r="I149" i="5"/>
  <c r="I147" i="5"/>
  <c r="I146" i="5"/>
  <c r="I145" i="5"/>
  <c r="I144" i="5"/>
  <c r="I154" i="5" s="1"/>
  <c r="N153" i="5" s="1"/>
  <c r="N152" i="5" l="1"/>
  <c r="N149" i="5"/>
  <c r="N151" i="5"/>
  <c r="N150" i="5"/>
  <c r="N148" i="5"/>
  <c r="N144" i="5"/>
  <c r="N154" i="5" s="1"/>
  <c r="N147" i="5"/>
  <c r="N146" i="5"/>
  <c r="N145" i="5"/>
  <c r="O136" i="5"/>
  <c r="D136" i="5"/>
  <c r="C136" i="5"/>
  <c r="B136" i="5"/>
  <c r="A136" i="5"/>
  <c r="I136" i="5" s="1"/>
  <c r="K136" i="5" s="1"/>
  <c r="O135" i="5"/>
  <c r="D135" i="5"/>
  <c r="C135" i="5"/>
  <c r="B135" i="5"/>
  <c r="A135" i="5"/>
  <c r="I135" i="5" s="1"/>
  <c r="K135" i="5" s="1"/>
  <c r="O76" i="5"/>
  <c r="D76" i="5"/>
  <c r="C76" i="5"/>
  <c r="B76" i="5"/>
  <c r="A76" i="5"/>
  <c r="I76" i="5" s="1"/>
  <c r="K76" i="5" s="1"/>
  <c r="O134" i="5"/>
  <c r="D134" i="5"/>
  <c r="C134" i="5"/>
  <c r="B134" i="5"/>
  <c r="A134" i="5"/>
  <c r="G134" i="5" s="1"/>
  <c r="O133" i="5"/>
  <c r="D133" i="5"/>
  <c r="C133" i="5"/>
  <c r="B133" i="5"/>
  <c r="A133" i="5"/>
  <c r="I133" i="5" s="1"/>
  <c r="K133" i="5" s="1"/>
  <c r="O132" i="5"/>
  <c r="D132" i="5"/>
  <c r="C132" i="5"/>
  <c r="B132" i="5"/>
  <c r="A132" i="5"/>
  <c r="I132" i="5" s="1"/>
  <c r="K132" i="5" s="1"/>
  <c r="O131" i="5"/>
  <c r="D131" i="5"/>
  <c r="C131" i="5"/>
  <c r="B131" i="5"/>
  <c r="A131" i="5"/>
  <c r="G131" i="5" s="1"/>
  <c r="O130" i="5"/>
  <c r="D130" i="5"/>
  <c r="C130" i="5"/>
  <c r="B130" i="5"/>
  <c r="A130" i="5"/>
  <c r="F130" i="5" s="1"/>
  <c r="O129" i="5"/>
  <c r="D129" i="5"/>
  <c r="C129" i="5"/>
  <c r="B129" i="5"/>
  <c r="A129" i="5"/>
  <c r="I129" i="5" s="1"/>
  <c r="K129" i="5" s="1"/>
  <c r="O128" i="5"/>
  <c r="D128" i="5"/>
  <c r="C128" i="5"/>
  <c r="B128" i="5"/>
  <c r="A128" i="5"/>
  <c r="I128" i="5" s="1"/>
  <c r="K128" i="5" s="1"/>
  <c r="O127" i="5"/>
  <c r="D127" i="5"/>
  <c r="C127" i="5"/>
  <c r="B127" i="5"/>
  <c r="A127" i="5"/>
  <c r="F127" i="5" s="1"/>
  <c r="O126" i="5"/>
  <c r="D126" i="5"/>
  <c r="C126" i="5"/>
  <c r="B126" i="5"/>
  <c r="A126" i="5"/>
  <c r="G126" i="5" s="1"/>
  <c r="O125" i="5"/>
  <c r="D125" i="5"/>
  <c r="C125" i="5"/>
  <c r="B125" i="5"/>
  <c r="A125" i="5"/>
  <c r="I125" i="5" s="1"/>
  <c r="K125" i="5" s="1"/>
  <c r="O124" i="5"/>
  <c r="D124" i="5"/>
  <c r="C124" i="5"/>
  <c r="B124" i="5"/>
  <c r="A124" i="5"/>
  <c r="I124" i="5" s="1"/>
  <c r="K124" i="5" s="1"/>
  <c r="O123" i="5"/>
  <c r="D123" i="5"/>
  <c r="C123" i="5"/>
  <c r="B123" i="5"/>
  <c r="A123" i="5"/>
  <c r="G123" i="5" s="1"/>
  <c r="O122" i="5"/>
  <c r="D122" i="5"/>
  <c r="C122" i="5"/>
  <c r="B122" i="5"/>
  <c r="A122" i="5"/>
  <c r="I122" i="5" s="1"/>
  <c r="K122" i="5" s="1"/>
  <c r="O121" i="5"/>
  <c r="D121" i="5"/>
  <c r="C121" i="5"/>
  <c r="B121" i="5"/>
  <c r="A121" i="5"/>
  <c r="I121" i="5" s="1"/>
  <c r="K121" i="5" s="1"/>
  <c r="O120" i="5"/>
  <c r="D120" i="5"/>
  <c r="C120" i="5"/>
  <c r="B120" i="5"/>
  <c r="A120" i="5"/>
  <c r="I120" i="5" s="1"/>
  <c r="K120" i="5" s="1"/>
  <c r="O119" i="5"/>
  <c r="D119" i="5"/>
  <c r="C119" i="5"/>
  <c r="B119" i="5"/>
  <c r="A119" i="5"/>
  <c r="G119" i="5" s="1"/>
  <c r="O118" i="5"/>
  <c r="D118" i="5"/>
  <c r="C118" i="5"/>
  <c r="B118" i="5"/>
  <c r="A118" i="5"/>
  <c r="I118" i="5" s="1"/>
  <c r="K118" i="5" s="1"/>
  <c r="O117" i="5"/>
  <c r="D117" i="5"/>
  <c r="C117" i="5"/>
  <c r="B117" i="5"/>
  <c r="A117" i="5"/>
  <c r="I117" i="5" s="1"/>
  <c r="K117" i="5" s="1"/>
  <c r="O116" i="5"/>
  <c r="D116" i="5"/>
  <c r="C116" i="5"/>
  <c r="B116" i="5"/>
  <c r="A116" i="5"/>
  <c r="I116" i="5" s="1"/>
  <c r="K116" i="5" s="1"/>
  <c r="O115" i="5"/>
  <c r="D115" i="5"/>
  <c r="C115" i="5"/>
  <c r="B115" i="5"/>
  <c r="A115" i="5"/>
  <c r="I115" i="5" s="1"/>
  <c r="K115" i="5" s="1"/>
  <c r="O114" i="5"/>
  <c r="D114" i="5"/>
  <c r="C114" i="5"/>
  <c r="B114" i="5"/>
  <c r="A114" i="5"/>
  <c r="F114" i="5" s="1"/>
  <c r="O113" i="5"/>
  <c r="D113" i="5"/>
  <c r="C113" i="5"/>
  <c r="B113" i="5"/>
  <c r="A113" i="5"/>
  <c r="I113" i="5" s="1"/>
  <c r="K113" i="5" s="1"/>
  <c r="O112" i="5"/>
  <c r="D112" i="5"/>
  <c r="C112" i="5"/>
  <c r="B112" i="5"/>
  <c r="A112" i="5"/>
  <c r="I112" i="5" s="1"/>
  <c r="K112" i="5" s="1"/>
  <c r="O111" i="5"/>
  <c r="D111" i="5"/>
  <c r="C111" i="5"/>
  <c r="B111" i="5"/>
  <c r="A111" i="5"/>
  <c r="G111" i="5" s="1"/>
  <c r="O110" i="5"/>
  <c r="D110" i="5"/>
  <c r="C110" i="5"/>
  <c r="B110" i="5"/>
  <c r="A110" i="5"/>
  <c r="G110" i="5" s="1"/>
  <c r="O109" i="5"/>
  <c r="D109" i="5"/>
  <c r="C109" i="5"/>
  <c r="B109" i="5"/>
  <c r="A109" i="5"/>
  <c r="I109" i="5" s="1"/>
  <c r="K109" i="5" s="1"/>
  <c r="O108" i="5"/>
  <c r="D108" i="5"/>
  <c r="C108" i="5"/>
  <c r="B108" i="5"/>
  <c r="A108" i="5"/>
  <c r="I108" i="5" s="1"/>
  <c r="K108" i="5" s="1"/>
  <c r="O107" i="5"/>
  <c r="D107" i="5"/>
  <c r="C107" i="5"/>
  <c r="B107" i="5"/>
  <c r="A107" i="5"/>
  <c r="G107" i="5" s="1"/>
  <c r="O106" i="5"/>
  <c r="D106" i="5"/>
  <c r="C106" i="5"/>
  <c r="B106" i="5"/>
  <c r="A106" i="5"/>
  <c r="G106" i="5" s="1"/>
  <c r="O105" i="5"/>
  <c r="D105" i="5"/>
  <c r="C105" i="5"/>
  <c r="B105" i="5"/>
  <c r="A105" i="5"/>
  <c r="I105" i="5" s="1"/>
  <c r="K105" i="5" s="1"/>
  <c r="O104" i="5"/>
  <c r="D104" i="5"/>
  <c r="C104" i="5"/>
  <c r="B104" i="5"/>
  <c r="A104" i="5"/>
  <c r="I104" i="5" s="1"/>
  <c r="K104" i="5" s="1"/>
  <c r="O103" i="5"/>
  <c r="D103" i="5"/>
  <c r="C103" i="5"/>
  <c r="B103" i="5"/>
  <c r="A103" i="5"/>
  <c r="I103" i="5" s="1"/>
  <c r="K103" i="5" s="1"/>
  <c r="O102" i="5"/>
  <c r="D102" i="5"/>
  <c r="C102" i="5"/>
  <c r="B102" i="5"/>
  <c r="A102" i="5"/>
  <c r="I102" i="5" s="1"/>
  <c r="K102" i="5" s="1"/>
  <c r="O101" i="5"/>
  <c r="D101" i="5"/>
  <c r="C101" i="5"/>
  <c r="B101" i="5"/>
  <c r="A101" i="5"/>
  <c r="G101" i="5" s="1"/>
  <c r="O100" i="5"/>
  <c r="D100" i="5"/>
  <c r="C100" i="5"/>
  <c r="B100" i="5"/>
  <c r="A100" i="5"/>
  <c r="G100" i="5" s="1"/>
  <c r="O99" i="5"/>
  <c r="D99" i="5"/>
  <c r="C99" i="5"/>
  <c r="B99" i="5"/>
  <c r="A99" i="5"/>
  <c r="I99" i="5" s="1"/>
  <c r="K99" i="5" s="1"/>
  <c r="O98" i="5"/>
  <c r="D98" i="5"/>
  <c r="C98" i="5"/>
  <c r="B98" i="5"/>
  <c r="A98" i="5"/>
  <c r="I98" i="5" s="1"/>
  <c r="K98" i="5" s="1"/>
  <c r="O97" i="5"/>
  <c r="D97" i="5"/>
  <c r="C97" i="5"/>
  <c r="B97" i="5"/>
  <c r="A97" i="5"/>
  <c r="G97" i="5" s="1"/>
  <c r="O96" i="5"/>
  <c r="D96" i="5"/>
  <c r="C96" i="5"/>
  <c r="B96" i="5"/>
  <c r="A96" i="5"/>
  <c r="G96" i="5" s="1"/>
  <c r="O95" i="5"/>
  <c r="D95" i="5"/>
  <c r="C95" i="5"/>
  <c r="B95" i="5"/>
  <c r="A95" i="5"/>
  <c r="G95" i="5" s="1"/>
  <c r="O94" i="5"/>
  <c r="D94" i="5"/>
  <c r="C94" i="5"/>
  <c r="B94" i="5"/>
  <c r="A94" i="5"/>
  <c r="G94" i="5" s="1"/>
  <c r="O93" i="5"/>
  <c r="D93" i="5"/>
  <c r="C93" i="5"/>
  <c r="B93" i="5"/>
  <c r="A93" i="5"/>
  <c r="G93" i="5" s="1"/>
  <c r="O92" i="5"/>
  <c r="D92" i="5"/>
  <c r="C92" i="5"/>
  <c r="B92" i="5"/>
  <c r="A92" i="5"/>
  <c r="G92" i="5" s="1"/>
  <c r="O91" i="5"/>
  <c r="D91" i="5"/>
  <c r="C91" i="5"/>
  <c r="B91" i="5"/>
  <c r="A91" i="5"/>
  <c r="I91" i="5" s="1"/>
  <c r="K91" i="5" s="1"/>
  <c r="O90" i="5"/>
  <c r="D90" i="5"/>
  <c r="C90" i="5"/>
  <c r="B90" i="5"/>
  <c r="A90" i="5"/>
  <c r="F90" i="5" s="1"/>
  <c r="O89" i="5"/>
  <c r="D89" i="5"/>
  <c r="C89" i="5"/>
  <c r="B89" i="5"/>
  <c r="A89" i="5"/>
  <c r="G89" i="5" s="1"/>
  <c r="O88" i="5"/>
  <c r="D88" i="5"/>
  <c r="C88" i="5"/>
  <c r="B88" i="5"/>
  <c r="A88" i="5"/>
  <c r="G88" i="5" s="1"/>
  <c r="O87" i="5"/>
  <c r="D87" i="5"/>
  <c r="C87" i="5"/>
  <c r="B87" i="5"/>
  <c r="A87" i="5"/>
  <c r="G87" i="5" s="1"/>
  <c r="O86" i="5"/>
  <c r="D86" i="5"/>
  <c r="C86" i="5"/>
  <c r="B86" i="5"/>
  <c r="A86" i="5"/>
  <c r="I86" i="5" s="1"/>
  <c r="K86" i="5" s="1"/>
  <c r="O85" i="5"/>
  <c r="D85" i="5"/>
  <c r="C85" i="5"/>
  <c r="B85" i="5"/>
  <c r="A85" i="5"/>
  <c r="I85" i="5" s="1"/>
  <c r="K85" i="5" s="1"/>
  <c r="O84" i="5"/>
  <c r="D84" i="5"/>
  <c r="C84" i="5"/>
  <c r="B84" i="5"/>
  <c r="A84" i="5"/>
  <c r="G84" i="5" s="1"/>
  <c r="O83" i="5"/>
  <c r="D83" i="5"/>
  <c r="C83" i="5"/>
  <c r="B83" i="5"/>
  <c r="A83" i="5"/>
  <c r="G83" i="5" s="1"/>
  <c r="O82" i="5"/>
  <c r="D82" i="5"/>
  <c r="C82" i="5"/>
  <c r="B82" i="5"/>
  <c r="A82" i="5"/>
  <c r="I82" i="5" s="1"/>
  <c r="K82" i="5" s="1"/>
  <c r="O81" i="5"/>
  <c r="D81" i="5"/>
  <c r="C81" i="5"/>
  <c r="B81" i="5"/>
  <c r="A81" i="5"/>
  <c r="I81" i="5" s="1"/>
  <c r="K81" i="5" s="1"/>
  <c r="O80" i="5"/>
  <c r="D80" i="5"/>
  <c r="C80" i="5"/>
  <c r="B80" i="5"/>
  <c r="A80" i="5"/>
  <c r="G80" i="5" s="1"/>
  <c r="O79" i="5"/>
  <c r="D79" i="5"/>
  <c r="C79" i="5"/>
  <c r="B79" i="5"/>
  <c r="A79" i="5"/>
  <c r="G79" i="5" s="1"/>
  <c r="O78" i="5"/>
  <c r="D78" i="5"/>
  <c r="C78" i="5"/>
  <c r="B78" i="5"/>
  <c r="A78" i="5"/>
  <c r="F78" i="5" s="1"/>
  <c r="O77" i="5"/>
  <c r="D77" i="5"/>
  <c r="C77" i="5"/>
  <c r="B77" i="5"/>
  <c r="A77" i="5"/>
  <c r="G77" i="5" s="1"/>
  <c r="F134" i="5" l="1"/>
  <c r="G78" i="5"/>
  <c r="G90" i="5"/>
  <c r="G122" i="5"/>
  <c r="G102" i="5"/>
  <c r="F118" i="5"/>
  <c r="G108" i="5"/>
  <c r="F86" i="5"/>
  <c r="F98" i="5"/>
  <c r="F110" i="5"/>
  <c r="F126" i="5"/>
  <c r="F96" i="5"/>
  <c r="G86" i="5"/>
  <c r="F102" i="5"/>
  <c r="G114" i="5"/>
  <c r="G130" i="5"/>
  <c r="F135" i="5"/>
  <c r="H135" i="5" s="1"/>
  <c r="J135" i="5" s="1"/>
  <c r="G136" i="5"/>
  <c r="F80" i="5"/>
  <c r="G76" i="5"/>
  <c r="F82" i="5"/>
  <c r="F88" i="5"/>
  <c r="F94" i="5"/>
  <c r="G98" i="5"/>
  <c r="F104" i="5"/>
  <c r="G118" i="5"/>
  <c r="G135" i="5"/>
  <c r="F76" i="5"/>
  <c r="F92" i="5"/>
  <c r="F84" i="5"/>
  <c r="F100" i="5"/>
  <c r="F108" i="5"/>
  <c r="F122" i="5"/>
  <c r="F136" i="5"/>
  <c r="I106" i="5"/>
  <c r="K106" i="5" s="1"/>
  <c r="F112" i="5"/>
  <c r="F120" i="5"/>
  <c r="F128" i="5"/>
  <c r="F83" i="5"/>
  <c r="G116" i="5"/>
  <c r="G124" i="5"/>
  <c r="G132" i="5"/>
  <c r="F77" i="5"/>
  <c r="F79" i="5"/>
  <c r="F81" i="5"/>
  <c r="G82" i="5"/>
  <c r="F85" i="5"/>
  <c r="F87" i="5"/>
  <c r="F89" i="5"/>
  <c r="F91" i="5"/>
  <c r="F93" i="5"/>
  <c r="F95" i="5"/>
  <c r="F97" i="5"/>
  <c r="F99" i="5"/>
  <c r="F101" i="5"/>
  <c r="F103" i="5"/>
  <c r="F105" i="5"/>
  <c r="F107" i="5"/>
  <c r="F109" i="5"/>
  <c r="F111" i="5"/>
  <c r="H111" i="5" s="1"/>
  <c r="J111" i="5" s="1"/>
  <c r="F113" i="5"/>
  <c r="F115" i="5"/>
  <c r="F117" i="5"/>
  <c r="F119" i="5"/>
  <c r="F121" i="5"/>
  <c r="F123" i="5"/>
  <c r="F125" i="5"/>
  <c r="G127" i="5"/>
  <c r="F129" i="5"/>
  <c r="F131" i="5"/>
  <c r="F133" i="5"/>
  <c r="E135" i="5"/>
  <c r="F106" i="5"/>
  <c r="F116" i="5"/>
  <c r="F124" i="5"/>
  <c r="F132" i="5"/>
  <c r="G104" i="5"/>
  <c r="G112" i="5"/>
  <c r="G120" i="5"/>
  <c r="G128" i="5"/>
  <c r="G81" i="5"/>
  <c r="G85" i="5"/>
  <c r="G91" i="5"/>
  <c r="G99" i="5"/>
  <c r="G103" i="5"/>
  <c r="G105" i="5"/>
  <c r="G109" i="5"/>
  <c r="G113" i="5"/>
  <c r="G115" i="5"/>
  <c r="G117" i="5"/>
  <c r="G121" i="5"/>
  <c r="G125" i="5"/>
  <c r="G129" i="5"/>
  <c r="G133" i="5"/>
  <c r="E136" i="5"/>
  <c r="E76" i="5"/>
  <c r="H76" i="5" s="1"/>
  <c r="J76" i="5" s="1"/>
  <c r="I119" i="5"/>
  <c r="K119" i="5" s="1"/>
  <c r="E110" i="5"/>
  <c r="I123" i="5"/>
  <c r="K123" i="5" s="1"/>
  <c r="E123" i="5"/>
  <c r="I94" i="5"/>
  <c r="K94" i="5" s="1"/>
  <c r="E111" i="5"/>
  <c r="E114" i="5"/>
  <c r="H114" i="5" s="1"/>
  <c r="J114" i="5" s="1"/>
  <c r="E126" i="5"/>
  <c r="H126" i="5" s="1"/>
  <c r="J126" i="5" s="1"/>
  <c r="E130" i="5"/>
  <c r="H130" i="5" s="1"/>
  <c r="J130" i="5" s="1"/>
  <c r="E134" i="5"/>
  <c r="H134" i="5" s="1"/>
  <c r="J134" i="5" s="1"/>
  <c r="I90" i="5"/>
  <c r="K90" i="5" s="1"/>
  <c r="I107" i="5"/>
  <c r="K107" i="5" s="1"/>
  <c r="I110" i="5"/>
  <c r="K110" i="5" s="1"/>
  <c r="E115" i="5"/>
  <c r="H115" i="5" s="1"/>
  <c r="J115" i="5" s="1"/>
  <c r="E118" i="5"/>
  <c r="I126" i="5"/>
  <c r="K126" i="5" s="1"/>
  <c r="I130" i="5"/>
  <c r="K130" i="5" s="1"/>
  <c r="I134" i="5"/>
  <c r="K134" i="5" s="1"/>
  <c r="I95" i="5"/>
  <c r="K95" i="5" s="1"/>
  <c r="E107" i="5"/>
  <c r="E106" i="5"/>
  <c r="I111" i="5"/>
  <c r="K111" i="5" s="1"/>
  <c r="I114" i="5"/>
  <c r="K114" i="5" s="1"/>
  <c r="E119" i="5"/>
  <c r="E122" i="5"/>
  <c r="E127" i="5"/>
  <c r="I127" i="5"/>
  <c r="K127" i="5" s="1"/>
  <c r="E131" i="5"/>
  <c r="I131" i="5"/>
  <c r="K131" i="5" s="1"/>
  <c r="E104" i="5"/>
  <c r="E108" i="5"/>
  <c r="E112" i="5"/>
  <c r="H112" i="5" s="1"/>
  <c r="J112" i="5" s="1"/>
  <c r="E116" i="5"/>
  <c r="H116" i="5" s="1"/>
  <c r="J116" i="5" s="1"/>
  <c r="E120" i="5"/>
  <c r="E124" i="5"/>
  <c r="E128" i="5"/>
  <c r="E132" i="5"/>
  <c r="E105" i="5"/>
  <c r="E109" i="5"/>
  <c r="E113" i="5"/>
  <c r="E117" i="5"/>
  <c r="E121" i="5"/>
  <c r="E125" i="5"/>
  <c r="E129" i="5"/>
  <c r="E133" i="5"/>
  <c r="I92" i="5"/>
  <c r="K92" i="5" s="1"/>
  <c r="I96" i="5"/>
  <c r="K96" i="5" s="1"/>
  <c r="E100" i="5"/>
  <c r="H100" i="5" s="1"/>
  <c r="J100" i="5" s="1"/>
  <c r="I100" i="5"/>
  <c r="K100" i="5" s="1"/>
  <c r="I93" i="5"/>
  <c r="K93" i="5" s="1"/>
  <c r="E97" i="5"/>
  <c r="I97" i="5"/>
  <c r="K97" i="5" s="1"/>
  <c r="E101" i="5"/>
  <c r="I101" i="5"/>
  <c r="K101" i="5" s="1"/>
  <c r="E90" i="5"/>
  <c r="H90" i="5" s="1"/>
  <c r="J90" i="5" s="1"/>
  <c r="E94" i="5"/>
  <c r="H94" i="5" s="1"/>
  <c r="J94" i="5" s="1"/>
  <c r="E98" i="5"/>
  <c r="E102" i="5"/>
  <c r="E88" i="5"/>
  <c r="I88" i="5"/>
  <c r="K88" i="5" s="1"/>
  <c r="E92" i="5"/>
  <c r="E96" i="5"/>
  <c r="E89" i="5"/>
  <c r="I89" i="5"/>
  <c r="K89" i="5" s="1"/>
  <c r="E93" i="5"/>
  <c r="E91" i="5"/>
  <c r="E95" i="5"/>
  <c r="E99" i="5"/>
  <c r="E103" i="5"/>
  <c r="E79" i="5"/>
  <c r="I79" i="5"/>
  <c r="K79" i="5" s="1"/>
  <c r="E83" i="5"/>
  <c r="H83" i="5" s="1"/>
  <c r="J83" i="5" s="1"/>
  <c r="I83" i="5"/>
  <c r="K83" i="5" s="1"/>
  <c r="E87" i="5"/>
  <c r="E80" i="5"/>
  <c r="H80" i="5" s="1"/>
  <c r="J80" i="5" s="1"/>
  <c r="I80" i="5"/>
  <c r="K80" i="5" s="1"/>
  <c r="E84" i="5"/>
  <c r="I84" i="5"/>
  <c r="K84" i="5" s="1"/>
  <c r="E81" i="5"/>
  <c r="E85" i="5"/>
  <c r="H85" i="5" s="1"/>
  <c r="J85" i="5" s="1"/>
  <c r="I87" i="5"/>
  <c r="K87" i="5" s="1"/>
  <c r="E82" i="5"/>
  <c r="E86" i="5"/>
  <c r="E78" i="5"/>
  <c r="H78" i="5" s="1"/>
  <c r="J78" i="5" s="1"/>
  <c r="I78" i="5"/>
  <c r="K78" i="5" s="1"/>
  <c r="E77" i="5"/>
  <c r="I77" i="5"/>
  <c r="K77" i="5" s="1"/>
  <c r="O75" i="5"/>
  <c r="D75" i="5"/>
  <c r="C75" i="5"/>
  <c r="B75" i="5"/>
  <c r="A75" i="5"/>
  <c r="G75" i="5" s="1"/>
  <c r="O74" i="5"/>
  <c r="D74" i="5"/>
  <c r="C74" i="5"/>
  <c r="B74" i="5"/>
  <c r="A74" i="5"/>
  <c r="I74" i="5" s="1"/>
  <c r="K74" i="5" s="1"/>
  <c r="O73" i="5"/>
  <c r="D73" i="5"/>
  <c r="C73" i="5"/>
  <c r="B73" i="5"/>
  <c r="A73" i="5"/>
  <c r="G73" i="5" s="1"/>
  <c r="O72" i="5"/>
  <c r="D72" i="5"/>
  <c r="C72" i="5"/>
  <c r="B72" i="5"/>
  <c r="A72" i="5"/>
  <c r="G72" i="5" s="1"/>
  <c r="O71" i="5"/>
  <c r="D71" i="5"/>
  <c r="C71" i="5"/>
  <c r="B71" i="5"/>
  <c r="A71" i="5"/>
  <c r="I71" i="5" s="1"/>
  <c r="K71" i="5" s="1"/>
  <c r="O70" i="5"/>
  <c r="D70" i="5"/>
  <c r="C70" i="5"/>
  <c r="B70" i="5"/>
  <c r="A70" i="5"/>
  <c r="I70" i="5" s="1"/>
  <c r="K70" i="5" s="1"/>
  <c r="O69" i="5"/>
  <c r="D69" i="5"/>
  <c r="C69" i="5"/>
  <c r="B69" i="5"/>
  <c r="A69" i="5"/>
  <c r="F69" i="5" s="1"/>
  <c r="O68" i="5"/>
  <c r="D68" i="5"/>
  <c r="C68" i="5"/>
  <c r="B68" i="5"/>
  <c r="A68" i="5"/>
  <c r="G68" i="5" s="1"/>
  <c r="O67" i="5"/>
  <c r="D67" i="5"/>
  <c r="C67" i="5"/>
  <c r="B67" i="5"/>
  <c r="A67" i="5"/>
  <c r="I67" i="5" s="1"/>
  <c r="K67" i="5" s="1"/>
  <c r="O66" i="5"/>
  <c r="D66" i="5"/>
  <c r="C66" i="5"/>
  <c r="B66" i="5"/>
  <c r="A66" i="5"/>
  <c r="I66" i="5" s="1"/>
  <c r="K66" i="5" s="1"/>
  <c r="O65" i="5"/>
  <c r="D65" i="5"/>
  <c r="C65" i="5"/>
  <c r="B65" i="5"/>
  <c r="A65" i="5"/>
  <c r="F65" i="5" s="1"/>
  <c r="O64" i="5"/>
  <c r="D64" i="5"/>
  <c r="C64" i="5"/>
  <c r="B64" i="5"/>
  <c r="A64" i="5"/>
  <c r="G64" i="5" s="1"/>
  <c r="O63" i="5"/>
  <c r="D63" i="5"/>
  <c r="C63" i="5"/>
  <c r="B63" i="5"/>
  <c r="A63" i="5"/>
  <c r="I63" i="5" s="1"/>
  <c r="K63" i="5" s="1"/>
  <c r="O62" i="5"/>
  <c r="D62" i="5"/>
  <c r="C62" i="5"/>
  <c r="B62" i="5"/>
  <c r="A62" i="5"/>
  <c r="I62" i="5" s="1"/>
  <c r="K62" i="5" s="1"/>
  <c r="O61" i="5"/>
  <c r="D61" i="5"/>
  <c r="C61" i="5"/>
  <c r="B61" i="5"/>
  <c r="A61" i="5"/>
  <c r="F61" i="5" s="1"/>
  <c r="O60" i="5"/>
  <c r="D60" i="5"/>
  <c r="C60" i="5"/>
  <c r="B60" i="5"/>
  <c r="A60" i="5"/>
  <c r="G60" i="5" s="1"/>
  <c r="O59" i="5"/>
  <c r="D59" i="5"/>
  <c r="C59" i="5"/>
  <c r="B59" i="5"/>
  <c r="A59" i="5"/>
  <c r="O58" i="5"/>
  <c r="D58" i="5"/>
  <c r="C58" i="5"/>
  <c r="B58" i="5"/>
  <c r="A58" i="5"/>
  <c r="I58" i="5" s="1"/>
  <c r="K58" i="5" s="1"/>
  <c r="O57" i="5"/>
  <c r="D57" i="5"/>
  <c r="C57" i="5"/>
  <c r="B57" i="5"/>
  <c r="A57" i="5"/>
  <c r="F57" i="5" s="1"/>
  <c r="O56" i="5"/>
  <c r="D56" i="5"/>
  <c r="C56" i="5"/>
  <c r="B56" i="5"/>
  <c r="A56" i="5"/>
  <c r="G56" i="5" s="1"/>
  <c r="O55" i="5"/>
  <c r="D55" i="5"/>
  <c r="C55" i="5"/>
  <c r="B55" i="5"/>
  <c r="A55" i="5"/>
  <c r="I55" i="5" s="1"/>
  <c r="K55" i="5" s="1"/>
  <c r="O54" i="5"/>
  <c r="D54" i="5"/>
  <c r="C54" i="5"/>
  <c r="B54" i="5"/>
  <c r="A54" i="5"/>
  <c r="I54" i="5" s="1"/>
  <c r="K54" i="5" s="1"/>
  <c r="O53" i="5"/>
  <c r="D53" i="5"/>
  <c r="C53" i="5"/>
  <c r="B53" i="5"/>
  <c r="A53" i="5"/>
  <c r="F53" i="5" s="1"/>
  <c r="O52" i="5"/>
  <c r="D52" i="5"/>
  <c r="C52" i="5"/>
  <c r="B52" i="5"/>
  <c r="A52" i="5"/>
  <c r="O51" i="5"/>
  <c r="D51" i="5"/>
  <c r="C51" i="5"/>
  <c r="B51" i="5"/>
  <c r="A51" i="5"/>
  <c r="F51" i="5" s="1"/>
  <c r="O50" i="5"/>
  <c r="D50" i="5"/>
  <c r="C50" i="5"/>
  <c r="B50" i="5"/>
  <c r="A50" i="5"/>
  <c r="I50" i="5" s="1"/>
  <c r="K50" i="5" s="1"/>
  <c r="O49" i="5"/>
  <c r="D49" i="5"/>
  <c r="C49" i="5"/>
  <c r="B49" i="5"/>
  <c r="A49" i="5"/>
  <c r="F49" i="5" s="1"/>
  <c r="O48" i="5"/>
  <c r="D48" i="5"/>
  <c r="C48" i="5"/>
  <c r="B48" i="5"/>
  <c r="A48" i="5"/>
  <c r="I48" i="5" s="1"/>
  <c r="K48" i="5" s="1"/>
  <c r="H108" i="5" l="1"/>
  <c r="J108" i="5" s="1"/>
  <c r="H77" i="5"/>
  <c r="J77" i="5" s="1"/>
  <c r="H96" i="5"/>
  <c r="J96" i="5" s="1"/>
  <c r="H86" i="5"/>
  <c r="J86" i="5" s="1"/>
  <c r="H93" i="5"/>
  <c r="J93" i="5" s="1"/>
  <c r="H101" i="5"/>
  <c r="J101" i="5" s="1"/>
  <c r="H117" i="5"/>
  <c r="J117" i="5" s="1"/>
  <c r="H87" i="5"/>
  <c r="J87" i="5" s="1"/>
  <c r="H102" i="5"/>
  <c r="J102" i="5" s="1"/>
  <c r="H84" i="5"/>
  <c r="J84" i="5" s="1"/>
  <c r="H92" i="5"/>
  <c r="J92" i="5" s="1"/>
  <c r="H98" i="5"/>
  <c r="J98" i="5" s="1"/>
  <c r="H122" i="5"/>
  <c r="J122" i="5" s="1"/>
  <c r="H110" i="5"/>
  <c r="J110" i="5" s="1"/>
  <c r="H128" i="5"/>
  <c r="J128" i="5" s="1"/>
  <c r="H131" i="5"/>
  <c r="J131" i="5" s="1"/>
  <c r="H103" i="5"/>
  <c r="J103" i="5" s="1"/>
  <c r="H106" i="5"/>
  <c r="J106" i="5" s="1"/>
  <c r="H121" i="5"/>
  <c r="J121" i="5" s="1"/>
  <c r="H105" i="5"/>
  <c r="J105" i="5" s="1"/>
  <c r="H89" i="5"/>
  <c r="J89" i="5" s="1"/>
  <c r="H120" i="5"/>
  <c r="J120" i="5" s="1"/>
  <c r="H118" i="5"/>
  <c r="J118" i="5" s="1"/>
  <c r="N103" i="5"/>
  <c r="N118" i="5"/>
  <c r="H107" i="5"/>
  <c r="N107" i="5" s="1"/>
  <c r="H125" i="5"/>
  <c r="J125" i="5" s="1"/>
  <c r="H99" i="5"/>
  <c r="J99" i="5" s="1"/>
  <c r="H81" i="5"/>
  <c r="J81" i="5" s="1"/>
  <c r="H124" i="5"/>
  <c r="J124" i="5" s="1"/>
  <c r="H123" i="5"/>
  <c r="J123" i="5" s="1"/>
  <c r="H109" i="5"/>
  <c r="J109" i="5" s="1"/>
  <c r="H91" i="5"/>
  <c r="J91" i="5" s="1"/>
  <c r="H127" i="5"/>
  <c r="J127" i="5" s="1"/>
  <c r="H119" i="5"/>
  <c r="J119" i="5" s="1"/>
  <c r="H95" i="5"/>
  <c r="J95" i="5" s="1"/>
  <c r="H79" i="5"/>
  <c r="J79" i="5" s="1"/>
  <c r="H136" i="5"/>
  <c r="H82" i="5"/>
  <c r="J82" i="5" s="1"/>
  <c r="H129" i="5"/>
  <c r="J129" i="5" s="1"/>
  <c r="H113" i="5"/>
  <c r="J113" i="5" s="1"/>
  <c r="H97" i="5"/>
  <c r="J97" i="5" s="1"/>
  <c r="H88" i="5"/>
  <c r="J88" i="5" s="1"/>
  <c r="H104" i="5"/>
  <c r="J104" i="5" s="1"/>
  <c r="H132" i="5"/>
  <c r="J132" i="5" s="1"/>
  <c r="H133" i="5"/>
  <c r="J133" i="5" s="1"/>
  <c r="N135" i="5"/>
  <c r="N122" i="5"/>
  <c r="J107" i="5"/>
  <c r="N99" i="5"/>
  <c r="N129" i="5"/>
  <c r="N91" i="5"/>
  <c r="N112" i="5"/>
  <c r="N128" i="5"/>
  <c r="N121" i="5"/>
  <c r="N117" i="5"/>
  <c r="N116" i="5"/>
  <c r="N115" i="5"/>
  <c r="N110" i="5"/>
  <c r="N106" i="5"/>
  <c r="N98" i="5"/>
  <c r="N97" i="5"/>
  <c r="N95" i="5"/>
  <c r="N93" i="5"/>
  <c r="N92" i="5"/>
  <c r="N89" i="5"/>
  <c r="N85" i="5"/>
  <c r="N83" i="5"/>
  <c r="N81" i="5"/>
  <c r="N76" i="5"/>
  <c r="N77" i="5"/>
  <c r="N94" i="5"/>
  <c r="N119" i="5"/>
  <c r="N96" i="5"/>
  <c r="N86" i="5"/>
  <c r="N78" i="5"/>
  <c r="N80" i="5"/>
  <c r="N84" i="5"/>
  <c r="N101" i="5"/>
  <c r="N134" i="5"/>
  <c r="N130" i="5"/>
  <c r="N126" i="5"/>
  <c r="N114" i="5"/>
  <c r="N104" i="5"/>
  <c r="N100" i="5"/>
  <c r="N111" i="5"/>
  <c r="N125" i="5"/>
  <c r="N109" i="5"/>
  <c r="N102" i="5"/>
  <c r="N123" i="5"/>
  <c r="N120" i="5"/>
  <c r="N108" i="5"/>
  <c r="N87" i="5"/>
  <c r="N90" i="5"/>
  <c r="F74" i="5"/>
  <c r="F75" i="5"/>
  <c r="G50" i="5"/>
  <c r="I51" i="5"/>
  <c r="K51" i="5" s="1"/>
  <c r="G58" i="5"/>
  <c r="F73" i="5"/>
  <c r="G74" i="5"/>
  <c r="G62" i="5"/>
  <c r="G57" i="5"/>
  <c r="F66" i="5"/>
  <c r="F70" i="5"/>
  <c r="F50" i="5"/>
  <c r="G53" i="5"/>
  <c r="F62" i="5"/>
  <c r="G66" i="5"/>
  <c r="G70" i="5"/>
  <c r="G49" i="5"/>
  <c r="F54" i="5"/>
  <c r="G61" i="5"/>
  <c r="G54" i="5"/>
  <c r="F58" i="5"/>
  <c r="G65" i="5"/>
  <c r="G69" i="5"/>
  <c r="E52" i="5"/>
  <c r="E55" i="5"/>
  <c r="F59" i="5"/>
  <c r="G59" i="5"/>
  <c r="E59" i="5"/>
  <c r="E75" i="5"/>
  <c r="I52" i="5"/>
  <c r="K52" i="5" s="1"/>
  <c r="I59" i="5"/>
  <c r="K59" i="5" s="1"/>
  <c r="G51" i="5"/>
  <c r="E51" i="5"/>
  <c r="F67" i="5"/>
  <c r="G67" i="5"/>
  <c r="E67" i="5"/>
  <c r="G52" i="5"/>
  <c r="F52" i="5"/>
  <c r="G55" i="5"/>
  <c r="F55" i="5"/>
  <c r="G71" i="5"/>
  <c r="F71" i="5"/>
  <c r="E71" i="5"/>
  <c r="F63" i="5"/>
  <c r="G63" i="5"/>
  <c r="E63" i="5"/>
  <c r="I75" i="5"/>
  <c r="K75" i="5" s="1"/>
  <c r="E72" i="5"/>
  <c r="I72" i="5"/>
  <c r="K72" i="5" s="1"/>
  <c r="E49" i="5"/>
  <c r="I49" i="5"/>
  <c r="K49" i="5" s="1"/>
  <c r="E53" i="5"/>
  <c r="H53" i="5" s="1"/>
  <c r="I53" i="5"/>
  <c r="K53" i="5" s="1"/>
  <c r="F56" i="5"/>
  <c r="E57" i="5"/>
  <c r="H57" i="5" s="1"/>
  <c r="I57" i="5"/>
  <c r="K57" i="5" s="1"/>
  <c r="F60" i="5"/>
  <c r="E61" i="5"/>
  <c r="I61" i="5"/>
  <c r="K61" i="5" s="1"/>
  <c r="F64" i="5"/>
  <c r="E65" i="5"/>
  <c r="I65" i="5"/>
  <c r="K65" i="5" s="1"/>
  <c r="F68" i="5"/>
  <c r="E69" i="5"/>
  <c r="I69" i="5"/>
  <c r="K69" i="5" s="1"/>
  <c r="F72" i="5"/>
  <c r="E73" i="5"/>
  <c r="I73" i="5"/>
  <c r="K73" i="5" s="1"/>
  <c r="E56" i="5"/>
  <c r="I56" i="5"/>
  <c r="K56" i="5" s="1"/>
  <c r="E60" i="5"/>
  <c r="I60" i="5"/>
  <c r="K60" i="5" s="1"/>
  <c r="E64" i="5"/>
  <c r="I64" i="5"/>
  <c r="K64" i="5" s="1"/>
  <c r="E68" i="5"/>
  <c r="I68" i="5"/>
  <c r="K68" i="5" s="1"/>
  <c r="E50" i="5"/>
  <c r="E54" i="5"/>
  <c r="E58" i="5"/>
  <c r="E62" i="5"/>
  <c r="E66" i="5"/>
  <c r="E70" i="5"/>
  <c r="E74" i="5"/>
  <c r="F48" i="5"/>
  <c r="G48" i="5"/>
  <c r="E48" i="5"/>
  <c r="O47" i="5"/>
  <c r="D47" i="5"/>
  <c r="C47" i="5"/>
  <c r="B47" i="5"/>
  <c r="A47" i="5"/>
  <c r="G47" i="5" s="1"/>
  <c r="O46" i="5"/>
  <c r="D46" i="5"/>
  <c r="C46" i="5"/>
  <c r="B46" i="5"/>
  <c r="A46" i="5"/>
  <c r="G46" i="5" s="1"/>
  <c r="O45" i="5"/>
  <c r="D45" i="5"/>
  <c r="C45" i="5"/>
  <c r="B45" i="5"/>
  <c r="A45" i="5"/>
  <c r="G45" i="5" s="1"/>
  <c r="O44" i="5"/>
  <c r="D44" i="5"/>
  <c r="C44" i="5"/>
  <c r="B44" i="5"/>
  <c r="A44" i="5"/>
  <c r="O43" i="5"/>
  <c r="D43" i="5"/>
  <c r="C43" i="5"/>
  <c r="B43" i="5"/>
  <c r="A43" i="5"/>
  <c r="G43" i="5" s="1"/>
  <c r="O42" i="5"/>
  <c r="D42" i="5"/>
  <c r="C42" i="5"/>
  <c r="B42" i="5"/>
  <c r="A42" i="5"/>
  <c r="O41" i="5"/>
  <c r="D41" i="5"/>
  <c r="C41" i="5"/>
  <c r="B41" i="5"/>
  <c r="A41" i="5"/>
  <c r="G41" i="5" s="1"/>
  <c r="O40" i="5"/>
  <c r="D40" i="5"/>
  <c r="C40" i="5"/>
  <c r="B40" i="5"/>
  <c r="A40" i="5"/>
  <c r="G40" i="5" s="1"/>
  <c r="O39" i="5"/>
  <c r="D39" i="5"/>
  <c r="C39" i="5"/>
  <c r="B39" i="5"/>
  <c r="A39" i="5"/>
  <c r="O38" i="5"/>
  <c r="D38" i="5"/>
  <c r="C38" i="5"/>
  <c r="B38" i="5"/>
  <c r="A38" i="5"/>
  <c r="G38" i="5" s="1"/>
  <c r="O37" i="5"/>
  <c r="D37" i="5"/>
  <c r="C37" i="5"/>
  <c r="B37" i="5"/>
  <c r="A37" i="5"/>
  <c r="I37" i="5" s="1"/>
  <c r="K37" i="5" s="1"/>
  <c r="O36" i="5"/>
  <c r="D36" i="5"/>
  <c r="C36" i="5"/>
  <c r="B36" i="5"/>
  <c r="A36" i="5"/>
  <c r="G36" i="5" s="1"/>
  <c r="O35" i="5"/>
  <c r="D35" i="5"/>
  <c r="C35" i="5"/>
  <c r="B35" i="5"/>
  <c r="A35" i="5"/>
  <c r="O34" i="5"/>
  <c r="D34" i="5"/>
  <c r="C34" i="5"/>
  <c r="B34" i="5"/>
  <c r="A34" i="5"/>
  <c r="G34" i="5" s="1"/>
  <c r="O33" i="5"/>
  <c r="D33" i="5"/>
  <c r="C33" i="5"/>
  <c r="B33" i="5"/>
  <c r="A33" i="5"/>
  <c r="I33" i="5" s="1"/>
  <c r="K33" i="5" s="1"/>
  <c r="O32" i="5"/>
  <c r="D32" i="5"/>
  <c r="C32" i="5"/>
  <c r="B32" i="5"/>
  <c r="A32" i="5"/>
  <c r="O31" i="5"/>
  <c r="D31" i="5"/>
  <c r="C31" i="5"/>
  <c r="B31" i="5"/>
  <c r="A31" i="5"/>
  <c r="G31" i="5" s="1"/>
  <c r="O30" i="5"/>
  <c r="D30" i="5"/>
  <c r="C30" i="5"/>
  <c r="B30" i="5"/>
  <c r="A30" i="5"/>
  <c r="O29" i="5"/>
  <c r="D29" i="5"/>
  <c r="C29" i="5"/>
  <c r="B29" i="5"/>
  <c r="A29" i="5"/>
  <c r="O28" i="5"/>
  <c r="D28" i="5"/>
  <c r="C28" i="5"/>
  <c r="B28" i="5"/>
  <c r="A28" i="5"/>
  <c r="I28" i="5" s="1"/>
  <c r="K28" i="5" s="1"/>
  <c r="O27" i="5"/>
  <c r="D27" i="5"/>
  <c r="C27" i="5"/>
  <c r="B27" i="5"/>
  <c r="A27" i="5"/>
  <c r="O26" i="5"/>
  <c r="D26" i="5"/>
  <c r="C26" i="5"/>
  <c r="B26" i="5"/>
  <c r="A26" i="5"/>
  <c r="G26" i="5" s="1"/>
  <c r="O25" i="5"/>
  <c r="D25" i="5"/>
  <c r="C25" i="5"/>
  <c r="B25" i="5"/>
  <c r="A25" i="5"/>
  <c r="G25" i="5" s="1"/>
  <c r="O24" i="5"/>
  <c r="D24" i="5"/>
  <c r="C24" i="5"/>
  <c r="B24" i="5"/>
  <c r="A24" i="5"/>
  <c r="O23" i="5"/>
  <c r="D23" i="5"/>
  <c r="C23" i="5"/>
  <c r="B23" i="5"/>
  <c r="A23" i="5"/>
  <c r="G23" i="5" s="1"/>
  <c r="O22" i="5"/>
  <c r="D22" i="5"/>
  <c r="C22" i="5"/>
  <c r="B22" i="5"/>
  <c r="A22" i="5"/>
  <c r="G22" i="5" s="1"/>
  <c r="O21" i="5"/>
  <c r="D21" i="5"/>
  <c r="C21" i="5"/>
  <c r="B21" i="5"/>
  <c r="A21" i="5"/>
  <c r="G21" i="5" s="1"/>
  <c r="O20" i="5"/>
  <c r="D20" i="5"/>
  <c r="C20" i="5"/>
  <c r="B20" i="5"/>
  <c r="A20" i="5"/>
  <c r="O19" i="5"/>
  <c r="D19" i="5"/>
  <c r="C19" i="5"/>
  <c r="B19" i="5"/>
  <c r="A19" i="5"/>
  <c r="O18" i="5"/>
  <c r="D18" i="5"/>
  <c r="C18" i="5"/>
  <c r="B18" i="5"/>
  <c r="A18" i="5"/>
  <c r="O17" i="5"/>
  <c r="D17" i="5"/>
  <c r="C17" i="5"/>
  <c r="B17" i="5"/>
  <c r="A17" i="5"/>
  <c r="O16" i="5"/>
  <c r="D16" i="5"/>
  <c r="C16" i="5"/>
  <c r="B16" i="5"/>
  <c r="A16" i="5"/>
  <c r="G16" i="5" s="1"/>
  <c r="O15" i="5"/>
  <c r="D15" i="5"/>
  <c r="C15" i="5"/>
  <c r="B15" i="5"/>
  <c r="A15" i="5"/>
  <c r="I15" i="5" s="1"/>
  <c r="K15" i="5" s="1"/>
  <c r="N82" i="5" l="1"/>
  <c r="N124" i="5"/>
  <c r="N131" i="5"/>
  <c r="N88" i="5"/>
  <c r="N105" i="5"/>
  <c r="N127" i="5"/>
  <c r="N79" i="5"/>
  <c r="N113" i="5"/>
  <c r="J136" i="5"/>
  <c r="N136" i="5"/>
  <c r="N132" i="5"/>
  <c r="N133" i="5"/>
  <c r="H61" i="5"/>
  <c r="J61" i="5" s="1"/>
  <c r="H65" i="5"/>
  <c r="J65" i="5" s="1"/>
  <c r="H75" i="5"/>
  <c r="J75" i="5" s="1"/>
  <c r="H62" i="5"/>
  <c r="J62" i="5" s="1"/>
  <c r="H60" i="5"/>
  <c r="J60" i="5" s="1"/>
  <c r="H73" i="5"/>
  <c r="J73" i="5" s="1"/>
  <c r="H74" i="5"/>
  <c r="H50" i="5"/>
  <c r="J50" i="5" s="1"/>
  <c r="N73" i="5"/>
  <c r="H69" i="5"/>
  <c r="N69" i="5" s="1"/>
  <c r="H70" i="5"/>
  <c r="J70" i="5" s="1"/>
  <c r="H55" i="5"/>
  <c r="J55" i="5" s="1"/>
  <c r="H49" i="5"/>
  <c r="J49" i="5" s="1"/>
  <c r="H58" i="5"/>
  <c r="N58" i="5" s="1"/>
  <c r="H66" i="5"/>
  <c r="J66" i="5" s="1"/>
  <c r="H72" i="5"/>
  <c r="J72" i="5" s="1"/>
  <c r="H51" i="5"/>
  <c r="J51" i="5" s="1"/>
  <c r="H54" i="5"/>
  <c r="N54" i="5" s="1"/>
  <c r="H68" i="5"/>
  <c r="J68" i="5" s="1"/>
  <c r="H52" i="5"/>
  <c r="J52" i="5" s="1"/>
  <c r="H67" i="5"/>
  <c r="J67" i="5" s="1"/>
  <c r="J53" i="5"/>
  <c r="N53" i="5"/>
  <c r="N61" i="5"/>
  <c r="N65" i="5"/>
  <c r="J57" i="5"/>
  <c r="N57" i="5"/>
  <c r="H59" i="5"/>
  <c r="H63" i="5"/>
  <c r="H64" i="5"/>
  <c r="H56" i="5"/>
  <c r="H71" i="5"/>
  <c r="N75" i="5"/>
  <c r="H48" i="5"/>
  <c r="E27" i="5"/>
  <c r="E47" i="5"/>
  <c r="I47" i="5"/>
  <c r="K47" i="5" s="1"/>
  <c r="F47" i="5"/>
  <c r="E46" i="5"/>
  <c r="I46" i="5"/>
  <c r="K46" i="5" s="1"/>
  <c r="F46" i="5"/>
  <c r="E45" i="5"/>
  <c r="I45" i="5"/>
  <c r="K45" i="5" s="1"/>
  <c r="F45" i="5"/>
  <c r="E44" i="5"/>
  <c r="I44" i="5"/>
  <c r="K44" i="5" s="1"/>
  <c r="F44" i="5"/>
  <c r="G44" i="5"/>
  <c r="E43" i="5"/>
  <c r="I43" i="5"/>
  <c r="K43" i="5" s="1"/>
  <c r="F43" i="5"/>
  <c r="E42" i="5"/>
  <c r="I42" i="5"/>
  <c r="K42" i="5" s="1"/>
  <c r="F42" i="5"/>
  <c r="G42" i="5"/>
  <c r="E41" i="5"/>
  <c r="I41" i="5"/>
  <c r="K41" i="5" s="1"/>
  <c r="F41" i="5"/>
  <c r="E40" i="5"/>
  <c r="I40" i="5"/>
  <c r="K40" i="5" s="1"/>
  <c r="F40" i="5"/>
  <c r="E39" i="5"/>
  <c r="I39" i="5"/>
  <c r="K39" i="5" s="1"/>
  <c r="F39" i="5"/>
  <c r="G39" i="5"/>
  <c r="E38" i="5"/>
  <c r="I38" i="5"/>
  <c r="K38" i="5" s="1"/>
  <c r="F38" i="5"/>
  <c r="E37" i="5"/>
  <c r="F37" i="5"/>
  <c r="G37" i="5"/>
  <c r="E36" i="5"/>
  <c r="I36" i="5"/>
  <c r="K36" i="5" s="1"/>
  <c r="F36" i="5"/>
  <c r="E35" i="5"/>
  <c r="I35" i="5"/>
  <c r="K35" i="5" s="1"/>
  <c r="F35" i="5"/>
  <c r="G35" i="5"/>
  <c r="E34" i="5"/>
  <c r="I34" i="5"/>
  <c r="K34" i="5" s="1"/>
  <c r="F34" i="5"/>
  <c r="E33" i="5"/>
  <c r="F33" i="5"/>
  <c r="G33" i="5"/>
  <c r="E32" i="5"/>
  <c r="I32" i="5"/>
  <c r="K32" i="5" s="1"/>
  <c r="F32" i="5"/>
  <c r="G32" i="5"/>
  <c r="E31" i="5"/>
  <c r="I31" i="5"/>
  <c r="K31" i="5" s="1"/>
  <c r="F31" i="5"/>
  <c r="E30" i="5"/>
  <c r="I30" i="5"/>
  <c r="K30" i="5" s="1"/>
  <c r="F30" i="5"/>
  <c r="G30" i="5"/>
  <c r="E29" i="5"/>
  <c r="I29" i="5"/>
  <c r="K29" i="5" s="1"/>
  <c r="F29" i="5"/>
  <c r="G29" i="5"/>
  <c r="E28" i="5"/>
  <c r="F28" i="5"/>
  <c r="G28" i="5"/>
  <c r="I27" i="5"/>
  <c r="K27" i="5" s="1"/>
  <c r="F27" i="5"/>
  <c r="G27" i="5"/>
  <c r="E26" i="5"/>
  <c r="I26" i="5"/>
  <c r="K26" i="5" s="1"/>
  <c r="F26" i="5"/>
  <c r="E25" i="5"/>
  <c r="I25" i="5"/>
  <c r="K25" i="5" s="1"/>
  <c r="F25" i="5"/>
  <c r="E24" i="5"/>
  <c r="I24" i="5"/>
  <c r="K24" i="5" s="1"/>
  <c r="F24" i="5"/>
  <c r="G24" i="5"/>
  <c r="E23" i="5"/>
  <c r="I23" i="5"/>
  <c r="K23" i="5" s="1"/>
  <c r="F23" i="5"/>
  <c r="E22" i="5"/>
  <c r="I22" i="5"/>
  <c r="K22" i="5" s="1"/>
  <c r="F22" i="5"/>
  <c r="E21" i="5"/>
  <c r="I21" i="5"/>
  <c r="K21" i="5" s="1"/>
  <c r="F21" i="5"/>
  <c r="E20" i="5"/>
  <c r="I20" i="5"/>
  <c r="K20" i="5" s="1"/>
  <c r="F20" i="5"/>
  <c r="G20" i="5"/>
  <c r="E19" i="5"/>
  <c r="I19" i="5"/>
  <c r="K19" i="5" s="1"/>
  <c r="F19" i="5"/>
  <c r="G19" i="5"/>
  <c r="E18" i="5"/>
  <c r="I18" i="5"/>
  <c r="K18" i="5" s="1"/>
  <c r="F18" i="5"/>
  <c r="G18" i="5"/>
  <c r="E17" i="5"/>
  <c r="I17" i="5"/>
  <c r="K17" i="5" s="1"/>
  <c r="F17" i="5"/>
  <c r="G17" i="5"/>
  <c r="E16" i="5"/>
  <c r="I16" i="5"/>
  <c r="K16" i="5" s="1"/>
  <c r="F16" i="5"/>
  <c r="E15" i="5"/>
  <c r="F15" i="5"/>
  <c r="G15" i="5"/>
  <c r="O7" i="5"/>
  <c r="N60" i="5" l="1"/>
  <c r="N62" i="5"/>
  <c r="N68" i="5"/>
  <c r="J74" i="5"/>
  <c r="N74" i="5"/>
  <c r="N70" i="5"/>
  <c r="N50" i="5"/>
  <c r="N66" i="5"/>
  <c r="J58" i="5"/>
  <c r="J69" i="5"/>
  <c r="J54" i="5"/>
  <c r="N49" i="5"/>
  <c r="H34" i="5"/>
  <c r="J34" i="5" s="1"/>
  <c r="N52" i="5"/>
  <c r="N51" i="5"/>
  <c r="N55" i="5"/>
  <c r="N67" i="5"/>
  <c r="N72" i="5"/>
  <c r="J64" i="5"/>
  <c r="N64" i="5"/>
  <c r="J63" i="5"/>
  <c r="N63" i="5"/>
  <c r="J71" i="5"/>
  <c r="N71" i="5"/>
  <c r="J56" i="5"/>
  <c r="N56" i="5"/>
  <c r="J59" i="5"/>
  <c r="N59" i="5"/>
  <c r="J48" i="5"/>
  <c r="N48" i="5"/>
  <c r="H23" i="5"/>
  <c r="J23" i="5" s="1"/>
  <c r="H36" i="5"/>
  <c r="J36" i="5" s="1"/>
  <c r="H41" i="5"/>
  <c r="J41" i="5" s="1"/>
  <c r="H47" i="5"/>
  <c r="J47" i="5" s="1"/>
  <c r="H26" i="5"/>
  <c r="J26" i="5" s="1"/>
  <c r="H16" i="5"/>
  <c r="J16" i="5" s="1"/>
  <c r="H25" i="5"/>
  <c r="J25" i="5" s="1"/>
  <c r="H43" i="5"/>
  <c r="J43" i="5" s="1"/>
  <c r="H28" i="5"/>
  <c r="J28" i="5" s="1"/>
  <c r="H18" i="5"/>
  <c r="J18" i="5" s="1"/>
  <c r="H20" i="5"/>
  <c r="J20" i="5" s="1"/>
  <c r="H27" i="5"/>
  <c r="J27" i="5" s="1"/>
  <c r="H17" i="5"/>
  <c r="J17" i="5" s="1"/>
  <c r="H19" i="5"/>
  <c r="J19" i="5" s="1"/>
  <c r="H44" i="5"/>
  <c r="J44" i="5" s="1"/>
  <c r="H15" i="5"/>
  <c r="H24" i="5"/>
  <c r="H35" i="5"/>
  <c r="H37" i="5"/>
  <c r="H42" i="5"/>
  <c r="H22" i="5"/>
  <c r="H31" i="5"/>
  <c r="H32" i="5"/>
  <c r="H40" i="5"/>
  <c r="H46" i="5"/>
  <c r="N16" i="5"/>
  <c r="H21" i="5"/>
  <c r="H29" i="5"/>
  <c r="H30" i="5"/>
  <c r="H33" i="5"/>
  <c r="H38" i="5"/>
  <c r="H39" i="5"/>
  <c r="H45" i="5"/>
  <c r="O14" i="5"/>
  <c r="D14" i="5"/>
  <c r="C14" i="5"/>
  <c r="B14" i="5"/>
  <c r="A14" i="5"/>
  <c r="I14" i="5" s="1"/>
  <c r="K14" i="5" s="1"/>
  <c r="O13" i="5"/>
  <c r="D13" i="5"/>
  <c r="C13" i="5"/>
  <c r="B13" i="5"/>
  <c r="A13" i="5"/>
  <c r="F13" i="5" s="1"/>
  <c r="O12" i="5"/>
  <c r="D12" i="5"/>
  <c r="C12" i="5"/>
  <c r="B12" i="5"/>
  <c r="A12" i="5"/>
  <c r="G12" i="5" s="1"/>
  <c r="O11" i="5"/>
  <c r="D11" i="5"/>
  <c r="C11" i="5"/>
  <c r="B11" i="5"/>
  <c r="A11" i="5"/>
  <c r="I11" i="5" s="1"/>
  <c r="K11" i="5" s="1"/>
  <c r="O10" i="5"/>
  <c r="D10" i="5"/>
  <c r="C10" i="5"/>
  <c r="B10" i="5"/>
  <c r="A10" i="5"/>
  <c r="I10" i="5" s="1"/>
  <c r="K10" i="5" s="1"/>
  <c r="O9" i="5"/>
  <c r="D9" i="5"/>
  <c r="C9" i="5"/>
  <c r="B9" i="5"/>
  <c r="A9" i="5"/>
  <c r="F9" i="5" s="1"/>
  <c r="O8" i="5"/>
  <c r="J151" i="5" s="1"/>
  <c r="D8" i="5"/>
  <c r="C8" i="5"/>
  <c r="B8" i="5"/>
  <c r="A8" i="5"/>
  <c r="G8" i="5" s="1"/>
  <c r="A7" i="5"/>
  <c r="E7" i="5" s="1"/>
  <c r="J152" i="5" l="1"/>
  <c r="J146" i="5"/>
  <c r="J145" i="5"/>
  <c r="J150" i="5"/>
  <c r="J149" i="5"/>
  <c r="J147" i="5"/>
  <c r="J148" i="5"/>
  <c r="J153" i="5"/>
  <c r="J144" i="5"/>
  <c r="J154" i="5" s="1"/>
  <c r="N34" i="5"/>
  <c r="N23" i="5"/>
  <c r="N47" i="5"/>
  <c r="N36" i="5"/>
  <c r="N41" i="5"/>
  <c r="N43" i="5"/>
  <c r="N25" i="5"/>
  <c r="N26" i="5"/>
  <c r="N17" i="5"/>
  <c r="N19" i="5"/>
  <c r="N28" i="5"/>
  <c r="N44" i="5"/>
  <c r="N20" i="5"/>
  <c r="N18" i="5"/>
  <c r="N27" i="5"/>
  <c r="J39" i="5"/>
  <c r="N39" i="5"/>
  <c r="J29" i="5"/>
  <c r="N29" i="5"/>
  <c r="J46" i="5"/>
  <c r="N46" i="5"/>
  <c r="J37" i="5"/>
  <c r="N37" i="5"/>
  <c r="J38" i="5"/>
  <c r="N38" i="5"/>
  <c r="J40" i="5"/>
  <c r="N40" i="5"/>
  <c r="J22" i="5"/>
  <c r="N22" i="5"/>
  <c r="J35" i="5"/>
  <c r="N35" i="5"/>
  <c r="J33" i="5"/>
  <c r="N33" i="5"/>
  <c r="J21" i="5"/>
  <c r="N21" i="5"/>
  <c r="J32" i="5"/>
  <c r="N32" i="5"/>
  <c r="J24" i="5"/>
  <c r="N24" i="5"/>
  <c r="J45" i="5"/>
  <c r="N45" i="5"/>
  <c r="J30" i="5"/>
  <c r="N30" i="5"/>
  <c r="J31" i="5"/>
  <c r="N31" i="5"/>
  <c r="J42" i="5"/>
  <c r="N42" i="5"/>
  <c r="J15" i="5"/>
  <c r="N15" i="5"/>
  <c r="G7" i="5"/>
  <c r="F7" i="5"/>
  <c r="F10" i="5"/>
  <c r="F14" i="5"/>
  <c r="G9" i="5"/>
  <c r="G10" i="5"/>
  <c r="G11" i="5"/>
  <c r="G13" i="5"/>
  <c r="G14" i="5"/>
  <c r="I7" i="5"/>
  <c r="E8" i="5"/>
  <c r="F8" i="5"/>
  <c r="E11" i="5"/>
  <c r="F12" i="5"/>
  <c r="I9" i="5"/>
  <c r="K9" i="5" s="1"/>
  <c r="F11" i="5"/>
  <c r="I13" i="5"/>
  <c r="K13" i="5" s="1"/>
  <c r="E12" i="5"/>
  <c r="I8" i="5"/>
  <c r="K8" i="5" s="1"/>
  <c r="E9" i="5"/>
  <c r="I12" i="5"/>
  <c r="K12" i="5" s="1"/>
  <c r="E13" i="5"/>
  <c r="E10" i="5"/>
  <c r="E14" i="5"/>
  <c r="H13" i="5" l="1"/>
  <c r="N13" i="5" s="1"/>
  <c r="H9" i="5"/>
  <c r="N9" i="5" s="1"/>
  <c r="H14" i="5"/>
  <c r="H8" i="5"/>
  <c r="H10" i="5"/>
  <c r="H11" i="5"/>
  <c r="H12" i="5"/>
  <c r="J9" i="5" l="1"/>
  <c r="J13" i="5"/>
  <c r="J14" i="5"/>
  <c r="N14" i="5"/>
  <c r="J11" i="5"/>
  <c r="N11" i="5"/>
  <c r="J10" i="5"/>
  <c r="N10" i="5"/>
  <c r="J8" i="5"/>
  <c r="N8" i="5"/>
  <c r="J12" i="5"/>
  <c r="N12" i="5"/>
  <c r="I157" i="5"/>
  <c r="B7" i="5" l="1"/>
  <c r="C7" i="5"/>
  <c r="D7" i="5"/>
  <c r="C143" i="5" l="1"/>
  <c r="C142" i="5"/>
  <c r="C145" i="5"/>
  <c r="L137" i="5"/>
  <c r="K7" i="5"/>
  <c r="K137" i="5"/>
  <c r="M137" i="5" s="1"/>
  <c r="H7" i="5" l="1"/>
  <c r="J7" i="5" s="1"/>
  <c r="N7" i="5" s="1"/>
  <c r="C144" i="5" l="1"/>
  <c r="C141" i="5"/>
  <c r="N137" i="5"/>
  <c r="N140" i="5"/>
  <c r="A4" i="5"/>
  <c r="C1" i="5"/>
  <c r="D144" i="5" l="1"/>
  <c r="D145" i="5"/>
  <c r="D143" i="5"/>
  <c r="D142" i="5"/>
  <c r="N138" i="5"/>
  <c r="N141" i="5" s="1"/>
  <c r="C146" i="5"/>
  <c r="E146" i="5" s="1"/>
  <c r="D147" i="5" l="1"/>
</calcChain>
</file>

<file path=xl/sharedStrings.xml><?xml version="1.0" encoding="utf-8"?>
<sst xmlns="http://schemas.openxmlformats.org/spreadsheetml/2006/main" count="113" uniqueCount="93">
  <si>
    <t>Quantity</t>
  </si>
  <si>
    <t>MP Ind.</t>
  </si>
  <si>
    <t>Costing</t>
  </si>
  <si>
    <t>Material</t>
  </si>
  <si>
    <t>MS</t>
  </si>
  <si>
    <t>Material Description</t>
  </si>
  <si>
    <t>Plnt</t>
  </si>
  <si>
    <t>BOM Usg</t>
  </si>
  <si>
    <t>Item</t>
  </si>
  <si>
    <t>Component</t>
  </si>
  <si>
    <t>Item Text Line 1</t>
  </si>
  <si>
    <t>MTyp</t>
  </si>
  <si>
    <t>per</t>
  </si>
  <si>
    <t>Standard price</t>
  </si>
  <si>
    <t>Code number</t>
  </si>
  <si>
    <t>Orig</t>
  </si>
  <si>
    <t>Matl Group</t>
  </si>
  <si>
    <t>Description 2 for the material</t>
  </si>
  <si>
    <t>CN</t>
  </si>
  <si>
    <t>Vendor</t>
  </si>
  <si>
    <t>Name 1</t>
  </si>
  <si>
    <t>VSR</t>
  </si>
  <si>
    <t>Per</t>
  </si>
  <si>
    <t>Net Price</t>
  </si>
  <si>
    <t>Valid to</t>
  </si>
  <si>
    <t>Description</t>
  </si>
  <si>
    <t>Country</t>
  </si>
  <si>
    <t>Qty per BOM</t>
  </si>
  <si>
    <t>Cost for Std</t>
  </si>
  <si>
    <t>This should be 100%</t>
  </si>
  <si>
    <t>Std Cost</t>
  </si>
  <si>
    <t>Total Cost for Standard (AV-Adjusted Value)</t>
  </si>
  <si>
    <t>Completed By:</t>
  </si>
  <si>
    <t>Date:</t>
  </si>
  <si>
    <t>Tariff Code</t>
  </si>
  <si>
    <t>Tariff Evaluation:</t>
  </si>
  <si>
    <t>Components</t>
  </si>
  <si>
    <t>Tariff Analysis for Item:</t>
  </si>
  <si>
    <t>FTA Analaysis</t>
  </si>
  <si>
    <t>Tariff No(s):</t>
  </si>
  <si>
    <t>SQVI: Tariff</t>
  </si>
  <si>
    <t>SQVI: Tariff 1</t>
  </si>
  <si>
    <t>SQVI: Tariff 2</t>
  </si>
  <si>
    <t>BOM Header</t>
  </si>
  <si>
    <t>Bom Componets</t>
  </si>
  <si>
    <t>PIR Info Record</t>
  </si>
  <si>
    <t>BR</t>
  </si>
  <si>
    <t>Pkging</t>
  </si>
  <si>
    <t>BOM Cost</t>
  </si>
  <si>
    <t>EA Cost</t>
  </si>
  <si>
    <t>MatlOnly</t>
  </si>
  <si>
    <t>Labor</t>
  </si>
  <si>
    <t>StdUOM</t>
  </si>
  <si>
    <t>Totals:</t>
  </si>
  <si>
    <t>Total Line</t>
  </si>
  <si>
    <t>Overall Ttl</t>
  </si>
  <si>
    <t>If GRI 3b or 3c, 7501 reporting is as follows:</t>
  </si>
  <si>
    <t>Stick count</t>
  </si>
  <si>
    <t>ELIGIBILITY FOR FTA:</t>
  </si>
  <si>
    <t>NAFTA</t>
  </si>
  <si>
    <t>CAFTA</t>
  </si>
  <si>
    <t>COLOMBIA</t>
  </si>
  <si>
    <t>PANAMA</t>
  </si>
  <si>
    <t>KOREA</t>
  </si>
  <si>
    <t>AUSTRALIA</t>
  </si>
  <si>
    <t xml:space="preserve">NAFTA rule of origin for </t>
  </si>
  <si>
    <t xml:space="preserve">CAFTA rule of origin for </t>
  </si>
  <si>
    <t xml:space="preserve">Colombia rule of origin for </t>
  </si>
  <si>
    <t xml:space="preserve">Panama rule of origin for </t>
  </si>
  <si>
    <t xml:space="preserve">Korea rule of origin for </t>
  </si>
  <si>
    <t xml:space="preserve">Australia rule of origin for </t>
  </si>
  <si>
    <t>TV - Transaction Value</t>
  </si>
  <si>
    <t>NC - Producers net cost (labor)</t>
  </si>
  <si>
    <t>VNM - Value of non-originating materials</t>
  </si>
  <si>
    <t>Transaction Value Method: (NAFTA only)</t>
  </si>
  <si>
    <t>Net Cost Method: (NAFTA only)</t>
  </si>
  <si>
    <t>TV</t>
  </si>
  <si>
    <t>x 100 = RVC</t>
  </si>
  <si>
    <t>RVC - Regional Value Content</t>
  </si>
  <si>
    <t>NC</t>
  </si>
  <si>
    <t xml:space="preserve">NC - VNM  </t>
  </si>
  <si>
    <r>
      <t xml:space="preserve">Build-Up Method: (based on the value of </t>
    </r>
    <r>
      <rPr>
        <b/>
        <u/>
        <sz val="11"/>
        <color rgb="FF0033CC"/>
        <rFont val="Calibri"/>
        <family val="2"/>
        <scheme val="minor"/>
      </rPr>
      <t>originating</t>
    </r>
    <r>
      <rPr>
        <b/>
        <sz val="11"/>
        <color rgb="FF0033CC"/>
        <rFont val="Calibri"/>
        <family val="2"/>
        <scheme val="minor"/>
      </rPr>
      <t xml:space="preserve"> materials, all other FTAs)</t>
    </r>
  </si>
  <si>
    <t>VOM - Value of originating materials</t>
  </si>
  <si>
    <t>VOM</t>
  </si>
  <si>
    <t>AV</t>
  </si>
  <si>
    <r>
      <t xml:space="preserve">Build-Down Method: (based on the value of </t>
    </r>
    <r>
      <rPr>
        <b/>
        <u/>
        <sz val="11"/>
        <color rgb="FF0033CC"/>
        <rFont val="Calibri"/>
        <family val="2"/>
        <scheme val="minor"/>
      </rPr>
      <t>non-originating</t>
    </r>
    <r>
      <rPr>
        <b/>
        <sz val="11"/>
        <color rgb="FF0033CC"/>
        <rFont val="Calibri"/>
        <family val="2"/>
        <scheme val="minor"/>
      </rPr>
      <t xml:space="preserve"> materials, all other FTAs)</t>
    </r>
  </si>
  <si>
    <t>AV - VNM</t>
  </si>
  <si>
    <t>AV - Adjusted Value (labor)</t>
  </si>
  <si>
    <t>HTS code:</t>
  </si>
  <si>
    <t>TV - VNM</t>
  </si>
  <si>
    <t>US</t>
  </si>
  <si>
    <t>CA</t>
  </si>
  <si>
    <t xml:space="preserve">COO: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</si>
</sst>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0"/>
    <numFmt numFmtId="165" formatCode="#,##0.0000"/>
    <numFmt numFmtId="166" formatCode="0.0%"/>
    <numFmt numFmtId="167" formatCode="0.000000"/>
    <numFmt numFmtId="168" formatCode="0.000"/>
    <numFmt numFmtId="169" formatCode="0.0000"/>
    <numFmt numFmtId="170" formatCode="&quot;$&quot;#,##0.000"/>
    <numFmt numFmtId="171" formatCode="&quot;$&quot;#,##0.00"/>
    <numFmt numFmtId="172" formatCode="mm/dd/yyyy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2060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rgb="FF0033CC"/>
      <name val="Calibri"/>
      <family val="2"/>
      <scheme val="minor"/>
    </font>
    <font>
      <sz val="14"/>
      <color rgb="FF0033CC"/>
      <name val="Calibri"/>
      <family val="2"/>
      <scheme val="minor"/>
    </font>
    <font>
      <b/>
      <sz val="14"/>
      <color rgb="FF0033CC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theme="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16">
    <xf numFmtId="0" fontId="0" fillId="0" borderId="0" xfId="0"/>
    <xf numFmtId="0" fontId="0" fillId="6" borderId="0" xfId="0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7" borderId="0" xfId="0" applyFill="1" applyBorder="1"/>
    <xf numFmtId="0" fontId="5" fillId="0" borderId="0" xfId="0" applyFont="1" applyFill="1" applyBorder="1" applyAlignment="1">
      <alignment vertical="top"/>
    </xf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0" fillId="4" borderId="0" xfId="0" applyFill="1" applyBorder="1"/>
    <xf numFmtId="0" fontId="0" fillId="8" borderId="0" xfId="0" applyFill="1" applyBorder="1"/>
    <xf numFmtId="3" fontId="0" fillId="0" borderId="0" xfId="0" applyNumberFormat="1"/>
    <xf numFmtId="14" fontId="0" fillId="0" borderId="0" xfId="0" applyNumberFormat="1"/>
    <xf numFmtId="0" fontId="0" fillId="8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4" borderId="0" xfId="0" applyFill="1" applyBorder="1" applyAlignment="1">
      <alignment horizontal="right"/>
    </xf>
    <xf numFmtId="10" fontId="0" fillId="0" borderId="0" xfId="0" applyNumberFormat="1"/>
    <xf numFmtId="8" fontId="0" fillId="0" borderId="0" xfId="0" applyNumberFormat="1"/>
    <xf numFmtId="9" fontId="0" fillId="0" borderId="0" xfId="0" applyNumberFormat="1"/>
    <xf numFmtId="17" fontId="0" fillId="0" borderId="0" xfId="0" applyNumberFormat="1"/>
    <xf numFmtId="0" fontId="15" fillId="0" borderId="0" xfId="0" applyFont="1" applyFill="1" applyBorder="1" applyAlignment="1">
      <alignment vertical="center"/>
    </xf>
    <xf numFmtId="167" fontId="6" fillId="0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7" fontId="16" fillId="0" borderId="0" xfId="0" applyNumberFormat="1" applyFont="1" applyBorder="1"/>
    <xf numFmtId="0" fontId="17" fillId="0" borderId="0" xfId="0" applyFont="1" applyFill="1" applyBorder="1" applyAlignment="1">
      <alignment horizontal="center" vertical="center"/>
    </xf>
    <xf numFmtId="168" fontId="16" fillId="0" borderId="0" xfId="0" applyNumberFormat="1" applyFont="1" applyBorder="1"/>
    <xf numFmtId="171" fontId="13" fillId="9" borderId="0" xfId="1" applyNumberFormat="1" applyFont="1" applyFill="1" applyBorder="1" applyAlignment="1">
      <alignment horizontal="center"/>
    </xf>
    <xf numFmtId="0" fontId="13" fillId="9" borderId="0" xfId="0" applyFont="1" applyFill="1" applyBorder="1" applyAlignment="1">
      <alignment horizontal="center"/>
    </xf>
    <xf numFmtId="0" fontId="13" fillId="9" borderId="0" xfId="0" applyFont="1" applyFill="1" applyBorder="1"/>
    <xf numFmtId="167" fontId="13" fillId="9" borderId="0" xfId="0" applyNumberFormat="1" applyFont="1" applyFill="1" applyBorder="1"/>
    <xf numFmtId="0" fontId="5" fillId="0" borderId="0" xfId="0" applyFont="1" applyFill="1" applyBorder="1" applyAlignment="1">
      <alignment horizontal="center" vertical="top"/>
    </xf>
    <xf numFmtId="49" fontId="0" fillId="0" borderId="0" xfId="0" applyNumberFormat="1" applyBorder="1"/>
    <xf numFmtId="0" fontId="1" fillId="3" borderId="0" xfId="0" applyFont="1" applyFill="1" applyBorder="1" applyAlignment="1">
      <alignment horizontal="center"/>
    </xf>
    <xf numFmtId="14" fontId="1" fillId="3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0" fontId="0" fillId="0" borderId="0" xfId="0" applyNumberFormat="1" applyBorder="1"/>
    <xf numFmtId="167" fontId="0" fillId="0" borderId="0" xfId="0" applyNumberFormat="1" applyBorder="1"/>
    <xf numFmtId="0" fontId="1" fillId="4" borderId="0" xfId="0" applyFont="1" applyFill="1" applyBorder="1"/>
    <xf numFmtId="0" fontId="7" fillId="4" borderId="0" xfId="0" applyFont="1" applyFill="1" applyBorder="1" applyAlignment="1">
      <alignment horizontal="center"/>
    </xf>
    <xf numFmtId="0" fontId="1" fillId="6" borderId="0" xfId="0" applyFont="1" applyFill="1" applyBorder="1" applyAlignment="1"/>
    <xf numFmtId="0" fontId="0" fillId="6" borderId="0" xfId="0" applyFill="1" applyBorder="1"/>
    <xf numFmtId="0" fontId="13" fillId="0" borderId="0" xfId="0" applyFont="1" applyFill="1" applyBorder="1"/>
    <xf numFmtId="0" fontId="1" fillId="4" borderId="0" xfId="0" applyFont="1" applyFill="1" applyBorder="1" applyAlignment="1">
      <alignment horizontal="center"/>
    </xf>
    <xf numFmtId="165" fontId="7" fillId="4" borderId="0" xfId="0" applyNumberFormat="1" applyFont="1" applyFill="1" applyBorder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/>
    <xf numFmtId="0" fontId="0" fillId="0" borderId="0" xfId="0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/>
    <xf numFmtId="164" fontId="0" fillId="0" borderId="0" xfId="0" applyNumberFormat="1"/>
    <xf numFmtId="49" fontId="0" fillId="0" borderId="0" xfId="0" applyNumberFormat="1"/>
    <xf numFmtId="4" fontId="0" fillId="0" borderId="0" xfId="0" applyNumberFormat="1"/>
    <xf numFmtId="166" fontId="11" fillId="0" borderId="0" xfId="1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right"/>
    </xf>
    <xf numFmtId="170" fontId="0" fillId="0" borderId="0" xfId="0" applyNumberFormat="1" applyFill="1" applyBorder="1"/>
    <xf numFmtId="10" fontId="0" fillId="0" borderId="0" xfId="0" applyNumberFormat="1" applyFill="1" applyBorder="1"/>
    <xf numFmtId="169" fontId="19" fillId="0" borderId="0" xfId="0" applyNumberFormat="1" applyFont="1" applyBorder="1"/>
    <xf numFmtId="1" fontId="19" fillId="0" borderId="0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0" borderId="3" xfId="0" applyFont="1" applyBorder="1"/>
    <xf numFmtId="0" fontId="7" fillId="0" borderId="6" xfId="0" applyFont="1" applyBorder="1"/>
    <xf numFmtId="0" fontId="0" fillId="0" borderId="12" xfId="0" applyBorder="1" applyAlignment="1">
      <alignment horizontal="center"/>
    </xf>
    <xf numFmtId="0" fontId="21" fillId="0" borderId="0" xfId="0" applyFont="1"/>
    <xf numFmtId="0" fontId="22" fillId="0" borderId="0" xfId="0" applyFont="1"/>
    <xf numFmtId="49" fontId="21" fillId="11" borderId="0" xfId="0" applyNumberFormat="1" applyFont="1" applyFill="1"/>
    <xf numFmtId="49" fontId="0" fillId="12" borderId="0" xfId="0" applyNumberFormat="1" applyFill="1"/>
    <xf numFmtId="172" fontId="0" fillId="0" borderId="0" xfId="0" applyNumberFormat="1"/>
    <xf numFmtId="0" fontId="21" fillId="0" borderId="0" xfId="0" applyFont="1" applyFill="1"/>
    <xf numFmtId="0" fontId="24" fillId="5" borderId="0" xfId="0" applyFont="1" applyFill="1" applyBorder="1" applyAlignment="1">
      <alignment vertical="top" wrapText="1"/>
    </xf>
    <xf numFmtId="0" fontId="24" fillId="5" borderId="0" xfId="0" applyFont="1" applyFill="1" applyBorder="1" applyAlignment="1">
      <alignment horizontal="center" vertical="top" wrapText="1"/>
    </xf>
    <xf numFmtId="0" fontId="25" fillId="5" borderId="0" xfId="0" applyFont="1" applyFill="1" applyBorder="1" applyAlignment="1">
      <alignment vertical="top" wrapText="1"/>
    </xf>
    <xf numFmtId="0" fontId="23" fillId="5" borderId="0" xfId="0" applyFont="1" applyFill="1" applyBorder="1" applyAlignment="1">
      <alignment horizontal="center" vertical="top" wrapText="1"/>
    </xf>
    <xf numFmtId="0" fontId="25" fillId="5" borderId="0" xfId="0" applyFont="1" applyFill="1" applyBorder="1" applyAlignment="1">
      <alignment horizontal="center" vertical="top" wrapText="1"/>
    </xf>
    <xf numFmtId="0" fontId="21" fillId="11" borderId="0" xfId="0" applyFont="1" applyFill="1"/>
    <xf numFmtId="0" fontId="1" fillId="10" borderId="0" xfId="0" applyFont="1" applyFill="1" applyBorder="1" applyAlignment="1">
      <alignment horizontal="center"/>
    </xf>
    <xf numFmtId="14" fontId="1" fillId="10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top" wrapText="1"/>
    </xf>
    <xf numFmtId="0" fontId="24" fillId="5" borderId="0" xfId="0" applyFont="1" applyFill="1" applyBorder="1" applyAlignment="1">
      <alignment horizontal="center" vertical="top" wrapText="1"/>
    </xf>
    <xf numFmtId="0" fontId="25" fillId="5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5" fillId="7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8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urrency 3" xfId="2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A1:P157"/>
  <sheetViews>
    <sheetView tabSelected="1" zoomScaleNormal="100" workbookViewId="0">
      <selection activeCell="D156" sqref="D156"/>
    </sheetView>
  </sheetViews>
  <sheetFormatPr defaultColWidth="8.90625" defaultRowHeight="14.5" x14ac:dyDescent="0.35"/>
  <cols>
    <col min="1" max="1" width="15.36328125" style="7" customWidth="1"/>
    <col min="2" max="2" width="40.6328125" style="7" bestFit="1" customWidth="1"/>
    <col min="3" max="3" width="10.08984375" style="6" bestFit="1" customWidth="1"/>
    <col min="4" max="4" width="11.08984375" style="6" bestFit="1" customWidth="1"/>
    <col min="5" max="5" width="12.36328125" style="6" bestFit="1" customWidth="1"/>
    <col min="6" max="6" width="10.36328125" style="7" customWidth="1"/>
    <col min="7" max="7" width="8.54296875" style="7" bestFit="1" customWidth="1"/>
    <col min="8" max="8" width="12.90625" style="7" customWidth="1"/>
    <col min="9" max="9" width="11.36328125" style="7" bestFit="1" customWidth="1"/>
    <col min="10" max="10" width="11.36328125" style="6" bestFit="1" customWidth="1"/>
    <col min="11" max="13" width="2" style="7" customWidth="1"/>
    <col min="14" max="14" width="11.08984375" style="7" bestFit="1" customWidth="1"/>
    <col min="15" max="15" width="14.36328125" style="40" bestFit="1" customWidth="1"/>
    <col min="16" max="16384" width="8.90625" style="7"/>
  </cols>
  <sheetData>
    <row r="1" spans="1:16" ht="29.4" customHeight="1" x14ac:dyDescent="0.35">
      <c r="A1" s="99" t="s">
        <v>37</v>
      </c>
      <c r="B1" s="99"/>
      <c r="C1" s="100">
        <f>tariff!A7</f>
        <v>0</v>
      </c>
      <c r="D1" s="101"/>
      <c r="E1" s="101"/>
      <c r="F1" s="91" t="s">
        <v>39</v>
      </c>
      <c r="G1" s="104"/>
      <c r="H1" s="104"/>
      <c r="I1" s="91"/>
      <c r="J1" s="92" t="s">
        <v>92</v>
      </c>
      <c r="K1" s="93"/>
      <c r="L1" s="93"/>
      <c r="M1" s="93"/>
      <c r="N1" s="94"/>
      <c r="O1" s="91"/>
    </row>
    <row r="2" spans="1:16" x14ac:dyDescent="0.35">
      <c r="A2" s="99"/>
      <c r="B2" s="99"/>
      <c r="C2" s="101"/>
      <c r="D2" s="101"/>
      <c r="E2" s="101"/>
      <c r="F2" s="93"/>
      <c r="G2" s="91"/>
      <c r="H2" s="91"/>
      <c r="I2" s="91"/>
      <c r="J2" s="95"/>
      <c r="K2" s="93"/>
      <c r="L2" s="93"/>
      <c r="M2" s="93"/>
      <c r="N2" s="91"/>
      <c r="O2" s="91"/>
    </row>
    <row r="3" spans="1:16" ht="15" customHeight="1" x14ac:dyDescent="0.35">
      <c r="A3" s="41" t="s">
        <v>33</v>
      </c>
      <c r="B3" s="102" t="s">
        <v>32</v>
      </c>
      <c r="C3" s="103"/>
      <c r="D3" s="103"/>
      <c r="E3" s="103"/>
      <c r="F3" s="105" t="s">
        <v>35</v>
      </c>
      <c r="G3" s="105"/>
      <c r="H3" s="106"/>
      <c r="I3" s="106"/>
      <c r="J3" s="106"/>
      <c r="K3" s="106"/>
      <c r="L3" s="106"/>
      <c r="M3" s="106"/>
      <c r="N3" s="106"/>
      <c r="O3" s="106"/>
    </row>
    <row r="4" spans="1:16" ht="15" customHeight="1" x14ac:dyDescent="0.35">
      <c r="A4" s="42">
        <f ca="1">TODAY()</f>
        <v>42317</v>
      </c>
      <c r="B4" s="102"/>
      <c r="C4" s="103"/>
      <c r="D4" s="103"/>
      <c r="E4" s="103"/>
      <c r="F4" s="105"/>
      <c r="G4" s="106"/>
      <c r="H4" s="106"/>
      <c r="I4" s="106"/>
      <c r="J4" s="106"/>
      <c r="K4" s="106"/>
      <c r="L4" s="106"/>
      <c r="M4" s="106"/>
      <c r="N4" s="106"/>
      <c r="O4" s="106"/>
    </row>
    <row r="5" spans="1:16" ht="15" customHeight="1" x14ac:dyDescent="0.35">
      <c r="A5" s="2"/>
      <c r="B5" s="2"/>
      <c r="C5" s="3"/>
      <c r="D5" s="4"/>
      <c r="E5" s="4"/>
      <c r="F5" s="5"/>
      <c r="G5" s="33"/>
      <c r="H5" s="28"/>
      <c r="I5" s="5"/>
      <c r="N5" s="7" t="s">
        <v>49</v>
      </c>
    </row>
    <row r="6" spans="1:16" s="6" customFormat="1" x14ac:dyDescent="0.35">
      <c r="A6" s="3" t="s">
        <v>36</v>
      </c>
      <c r="B6" s="3" t="s">
        <v>25</v>
      </c>
      <c r="C6" s="3" t="s">
        <v>26</v>
      </c>
      <c r="D6" s="3" t="s">
        <v>16</v>
      </c>
      <c r="E6" s="3" t="s">
        <v>27</v>
      </c>
      <c r="F6" s="3" t="s">
        <v>30</v>
      </c>
      <c r="G6" s="3" t="s">
        <v>52</v>
      </c>
      <c r="H6" s="3" t="s">
        <v>48</v>
      </c>
      <c r="I6" s="3" t="s">
        <v>1</v>
      </c>
      <c r="J6" s="3" t="s">
        <v>2</v>
      </c>
      <c r="K6" s="3"/>
      <c r="L6" s="3"/>
      <c r="M6" s="3"/>
      <c r="N6" s="3" t="s">
        <v>28</v>
      </c>
      <c r="O6" s="43" t="s">
        <v>34</v>
      </c>
    </row>
    <row r="7" spans="1:16" s="9" customFormat="1" x14ac:dyDescent="0.35">
      <c r="A7" s="9" t="str">
        <f>IF('tariff 1'!A7="","",'tariff 1'!A7)</f>
        <v/>
      </c>
      <c r="B7" s="9" t="str">
        <f>IF('tariff 1'!B7="","",'tariff 1'!B7)</f>
        <v/>
      </c>
      <c r="C7" s="10" t="str">
        <f>IF('tariff 1'!J7="","",'tariff 1'!J7)</f>
        <v/>
      </c>
      <c r="D7" s="10" t="str">
        <f>IF('tariff 1'!K7="","",'tariff 1'!K7)</f>
        <v/>
      </c>
      <c r="E7" s="10" t="str">
        <f>IF(ISNA(VLOOKUP(A7,tariff!$G$7:$L$500,3,FALSE)),"",VLOOKUP(A7,tariff!$G$7:$L$500,3,FALSE))</f>
        <v/>
      </c>
      <c r="F7" s="9" t="str">
        <f>IF(A7="","",VLOOKUP(A7,'tariff 1'!$A$7:$L$500,7,FALSE))</f>
        <v/>
      </c>
      <c r="G7" s="9" t="str">
        <f>IF(A7="","",VLOOKUP(A7,'tariff 1'!$A$7:$L$500,6,FALSE))</f>
        <v/>
      </c>
      <c r="H7" s="65" t="str">
        <f t="shared" ref="H7" si="0">IF(F7="","",F7/G7*E7)</f>
        <v/>
      </c>
      <c r="I7" s="9" t="str">
        <f>IF(A7="","",VLOOKUP(A7,tariff!$G$7:$L$500,5,FALSE))</f>
        <v/>
      </c>
      <c r="J7" s="65" t="str">
        <f>IF(H7="","",H7/E7*G7)</f>
        <v/>
      </c>
      <c r="K7" s="9">
        <f t="shared" ref="K7" si="1">IF(I7="",0,1)</f>
        <v>0</v>
      </c>
      <c r="L7" s="9">
        <v>0</v>
      </c>
      <c r="M7" s="9">
        <v>1</v>
      </c>
      <c r="N7" s="9" t="str">
        <f t="shared" ref="N7" si="2">IF(A7="","",IF(M7=1,H7,0))</f>
        <v/>
      </c>
      <c r="O7" s="10" t="str">
        <f>IF('tariff 1'!I7="","",'tariff 1'!I7)</f>
        <v/>
      </c>
    </row>
    <row r="8" spans="1:16" s="9" customFormat="1" x14ac:dyDescent="0.35">
      <c r="A8" s="9" t="str">
        <f>IF('tariff 1'!A8="","",'tariff 1'!A8)</f>
        <v/>
      </c>
      <c r="B8" s="9" t="str">
        <f>IF('tariff 1'!B8="","",'tariff 1'!B8)</f>
        <v/>
      </c>
      <c r="C8" s="10" t="str">
        <f>IF('tariff 1'!J8="","",'tariff 1'!J8)</f>
        <v/>
      </c>
      <c r="D8" s="10" t="str">
        <f>IF('tariff 1'!K8="","",'tariff 1'!K8)</f>
        <v/>
      </c>
      <c r="E8" s="10" t="str">
        <f>IF(ISNA(VLOOKUP(A8,tariff!$G$7:$L$500,3,FALSE)),"",VLOOKUP(A8,tariff!$G$7:$L$500,3,FALSE))</f>
        <v/>
      </c>
      <c r="F8" s="9" t="str">
        <f>IF(A8="","",VLOOKUP(A8,'tariff 1'!$A$7:$L$72,7,FALSE))</f>
        <v/>
      </c>
      <c r="G8" s="9" t="str">
        <f>IF(A8="","",VLOOKUP(A8,'tariff 1'!$A$7:$L$72,6,FALSE))</f>
        <v/>
      </c>
      <c r="H8" s="65" t="str">
        <f t="shared" ref="H8:H14" si="3">IF(F8="","",F8/G8*E8)</f>
        <v/>
      </c>
      <c r="I8" s="9" t="str">
        <f>IF(A8="","",VLOOKUP(A8,tariff!$G$7:$L$84,5,FALSE))</f>
        <v/>
      </c>
      <c r="J8" s="65" t="str">
        <f t="shared" ref="J8:J14" si="4">IF(H8="","",H8/E8*G8)</f>
        <v/>
      </c>
      <c r="K8" s="9">
        <f t="shared" ref="K8:K14" si="5">IF(I8="",0,1)</f>
        <v>0</v>
      </c>
      <c r="L8" s="9">
        <v>0</v>
      </c>
      <c r="M8" s="9">
        <v>1</v>
      </c>
      <c r="N8" s="9" t="str">
        <f t="shared" ref="N8:N14" si="6">IF(A8="","",IF(M8=1,H8,0))</f>
        <v/>
      </c>
      <c r="O8" s="10" t="str">
        <f>IF('tariff 1'!I8="","",'tariff 1'!I8)</f>
        <v/>
      </c>
      <c r="P8" s="66"/>
    </row>
    <row r="9" spans="1:16" s="9" customFormat="1" x14ac:dyDescent="0.35">
      <c r="A9" s="9" t="str">
        <f>IF('tariff 1'!A9="","",'tariff 1'!A9)</f>
        <v/>
      </c>
      <c r="B9" s="9" t="str">
        <f>IF('tariff 1'!B9="","",'tariff 1'!B9)</f>
        <v/>
      </c>
      <c r="C9" s="10" t="str">
        <f>IF('tariff 1'!J9="","",'tariff 1'!J9)</f>
        <v/>
      </c>
      <c r="D9" s="10" t="str">
        <f>IF('tariff 1'!K9="","",'tariff 1'!K9)</f>
        <v/>
      </c>
      <c r="E9" s="10" t="str">
        <f>IF(ISNA(VLOOKUP(A9,tariff!$G$7:$L$500,3,FALSE)),"",VLOOKUP(A9,tariff!$G$7:$L$500,3,FALSE))</f>
        <v/>
      </c>
      <c r="F9" s="9" t="str">
        <f>IF(A9="","",VLOOKUP(A9,'tariff 1'!$A$7:$L$72,7,FALSE))</f>
        <v/>
      </c>
      <c r="G9" s="9" t="str">
        <f>IF(A9="","",VLOOKUP(A9,'tariff 1'!$A$7:$L$72,6,FALSE))</f>
        <v/>
      </c>
      <c r="H9" s="65" t="str">
        <f t="shared" si="3"/>
        <v/>
      </c>
      <c r="I9" s="9" t="str">
        <f>IF(A9="","",VLOOKUP(A9,tariff!$G$7:$L$84,5,FALSE))</f>
        <v/>
      </c>
      <c r="J9" s="65" t="str">
        <f t="shared" si="4"/>
        <v/>
      </c>
      <c r="K9" s="9">
        <f t="shared" si="5"/>
        <v>0</v>
      </c>
      <c r="L9" s="9">
        <v>0</v>
      </c>
      <c r="M9" s="9">
        <v>1</v>
      </c>
      <c r="N9" s="9" t="str">
        <f t="shared" si="6"/>
        <v/>
      </c>
      <c r="O9" s="10" t="str">
        <f>IF('tariff 1'!I9="","",'tariff 1'!I9)</f>
        <v/>
      </c>
      <c r="P9" s="66"/>
    </row>
    <row r="10" spans="1:16" s="9" customFormat="1" x14ac:dyDescent="0.35">
      <c r="A10" s="9" t="str">
        <f>IF('tariff 1'!A10="","",'tariff 1'!A10)</f>
        <v/>
      </c>
      <c r="B10" s="9" t="str">
        <f>IF('tariff 1'!B10="","",'tariff 1'!B10)</f>
        <v/>
      </c>
      <c r="C10" s="10" t="str">
        <f>IF('tariff 1'!J10="","",'tariff 1'!J10)</f>
        <v/>
      </c>
      <c r="D10" s="10" t="str">
        <f>IF('tariff 1'!K10="","",'tariff 1'!K10)</f>
        <v/>
      </c>
      <c r="E10" s="10" t="str">
        <f>IF(ISNA(VLOOKUP(A10,tariff!$G$7:$L$500,3,FALSE)),"",VLOOKUP(A10,tariff!$G$7:$L$500,3,FALSE))</f>
        <v/>
      </c>
      <c r="F10" s="9" t="str">
        <f>IF(A10="","",VLOOKUP(A10,'tariff 1'!$A$7:$L$72,7,FALSE))</f>
        <v/>
      </c>
      <c r="G10" s="9" t="str">
        <f>IF(A10="","",VLOOKUP(A10,'tariff 1'!$A$7:$L$72,6,FALSE))</f>
        <v/>
      </c>
      <c r="H10" s="65" t="str">
        <f t="shared" si="3"/>
        <v/>
      </c>
      <c r="I10" s="9" t="str">
        <f>IF(A10="","",VLOOKUP(A10,tariff!$G$7:$L$84,5,FALSE))</f>
        <v/>
      </c>
      <c r="J10" s="65" t="str">
        <f t="shared" si="4"/>
        <v/>
      </c>
      <c r="K10" s="9">
        <f t="shared" si="5"/>
        <v>0</v>
      </c>
      <c r="L10" s="9">
        <v>0</v>
      </c>
      <c r="M10" s="9">
        <v>1</v>
      </c>
      <c r="N10" s="9" t="str">
        <f t="shared" si="6"/>
        <v/>
      </c>
      <c r="O10" s="10" t="str">
        <f>IF('tariff 1'!I10="","",'tariff 1'!I10)</f>
        <v/>
      </c>
      <c r="P10" s="66"/>
    </row>
    <row r="11" spans="1:16" s="9" customFormat="1" x14ac:dyDescent="0.35">
      <c r="A11" s="9" t="str">
        <f>IF('tariff 1'!A11="","",'tariff 1'!A11)</f>
        <v/>
      </c>
      <c r="B11" s="9" t="str">
        <f>IF('tariff 1'!B11="","",'tariff 1'!B11)</f>
        <v/>
      </c>
      <c r="C11" s="10" t="str">
        <f>IF('tariff 1'!J11="","",'tariff 1'!J11)</f>
        <v/>
      </c>
      <c r="D11" s="10" t="str">
        <f>IF('tariff 1'!K11="","",'tariff 1'!K11)</f>
        <v/>
      </c>
      <c r="E11" s="10" t="str">
        <f>IF(ISNA(VLOOKUP(A11,tariff!$G$7:$L$500,3,FALSE)),"",VLOOKUP(A11,tariff!$G$7:$L$500,3,FALSE))</f>
        <v/>
      </c>
      <c r="F11" s="9" t="str">
        <f>IF(A11="","",VLOOKUP(A11,'tariff 1'!$A$7:$L$72,7,FALSE))</f>
        <v/>
      </c>
      <c r="G11" s="9" t="str">
        <f>IF(A11="","",VLOOKUP(A11,'tariff 1'!$A$7:$L$72,6,FALSE))</f>
        <v/>
      </c>
      <c r="H11" s="65" t="str">
        <f t="shared" si="3"/>
        <v/>
      </c>
      <c r="I11" s="9" t="str">
        <f>IF(A11="","",VLOOKUP(A11,tariff!$G$7:$L$84,5,FALSE))</f>
        <v/>
      </c>
      <c r="J11" s="65" t="str">
        <f t="shared" si="4"/>
        <v/>
      </c>
      <c r="K11" s="9">
        <f t="shared" si="5"/>
        <v>0</v>
      </c>
      <c r="L11" s="9">
        <v>0</v>
      </c>
      <c r="M11" s="9">
        <v>1</v>
      </c>
      <c r="N11" s="9" t="str">
        <f t="shared" si="6"/>
        <v/>
      </c>
      <c r="O11" s="10" t="str">
        <f>IF('tariff 1'!I11="","",'tariff 1'!I11)</f>
        <v/>
      </c>
    </row>
    <row r="12" spans="1:16" s="9" customFormat="1" x14ac:dyDescent="0.35">
      <c r="A12" s="9" t="str">
        <f>IF('tariff 1'!A12="","",'tariff 1'!A12)</f>
        <v/>
      </c>
      <c r="B12" s="9" t="str">
        <f>IF('tariff 1'!B12="","",'tariff 1'!B12)</f>
        <v/>
      </c>
      <c r="C12" s="10" t="str">
        <f>IF('tariff 1'!J12="","",'tariff 1'!J12)</f>
        <v/>
      </c>
      <c r="D12" s="10" t="str">
        <f>IF('tariff 1'!K12="","",'tariff 1'!K12)</f>
        <v/>
      </c>
      <c r="E12" s="10" t="str">
        <f>IF(ISNA(VLOOKUP(A12,tariff!$G$7:$L$500,3,FALSE)),"",VLOOKUP(A12,tariff!$G$7:$L$500,3,FALSE))</f>
        <v/>
      </c>
      <c r="F12" s="9" t="str">
        <f>IF(A12="","",VLOOKUP(A12,'tariff 1'!$A$7:$L$72,7,FALSE))</f>
        <v/>
      </c>
      <c r="G12" s="9" t="str">
        <f>IF(A12="","",VLOOKUP(A12,'tariff 1'!$A$7:$L$72,6,FALSE))</f>
        <v/>
      </c>
      <c r="H12" s="65" t="str">
        <f t="shared" si="3"/>
        <v/>
      </c>
      <c r="I12" s="9" t="str">
        <f>IF(A12="","",VLOOKUP(A12,tariff!$G$7:$L$84,5,FALSE))</f>
        <v/>
      </c>
      <c r="J12" s="65" t="str">
        <f t="shared" si="4"/>
        <v/>
      </c>
      <c r="K12" s="9">
        <f t="shared" si="5"/>
        <v>0</v>
      </c>
      <c r="L12" s="9">
        <v>0</v>
      </c>
      <c r="M12" s="9">
        <v>1</v>
      </c>
      <c r="N12" s="9" t="str">
        <f t="shared" si="6"/>
        <v/>
      </c>
      <c r="O12" s="10" t="str">
        <f>IF('tariff 1'!I12="","",'tariff 1'!I12)</f>
        <v/>
      </c>
    </row>
    <row r="13" spans="1:16" s="9" customFormat="1" x14ac:dyDescent="0.35">
      <c r="A13" s="9" t="str">
        <f>IF('tariff 1'!A13="","",'tariff 1'!A13)</f>
        <v/>
      </c>
      <c r="B13" s="9" t="str">
        <f>IF('tariff 1'!B13="","",'tariff 1'!B13)</f>
        <v/>
      </c>
      <c r="C13" s="10" t="str">
        <f>IF('tariff 1'!J13="","",'tariff 1'!J13)</f>
        <v/>
      </c>
      <c r="D13" s="10" t="str">
        <f>IF('tariff 1'!K13="","",'tariff 1'!K13)</f>
        <v/>
      </c>
      <c r="E13" s="10" t="str">
        <f>IF(ISNA(VLOOKUP(A13,tariff!$G$7:$L$500,3,FALSE)),"",VLOOKUP(A13,tariff!$G$7:$L$500,3,FALSE))</f>
        <v/>
      </c>
      <c r="F13" s="9" t="str">
        <f>IF(A13="","",VLOOKUP(A13,'tariff 1'!$A$7:$L$72,7,FALSE))</f>
        <v/>
      </c>
      <c r="G13" s="9" t="str">
        <f>IF(A13="","",VLOOKUP(A13,'tariff 1'!$A$7:$L$72,6,FALSE))</f>
        <v/>
      </c>
      <c r="H13" s="65" t="str">
        <f t="shared" si="3"/>
        <v/>
      </c>
      <c r="I13" s="9" t="str">
        <f>IF(A13="","",VLOOKUP(A13,tariff!$G$7:$L$84,5,FALSE))</f>
        <v/>
      </c>
      <c r="J13" s="65" t="str">
        <f t="shared" si="4"/>
        <v/>
      </c>
      <c r="K13" s="9">
        <f t="shared" si="5"/>
        <v>0</v>
      </c>
      <c r="L13" s="9">
        <v>0</v>
      </c>
      <c r="M13" s="9">
        <v>1</v>
      </c>
      <c r="N13" s="9" t="str">
        <f t="shared" si="6"/>
        <v/>
      </c>
      <c r="O13" s="10" t="str">
        <f>IF('tariff 1'!I13="","",'tariff 1'!I13)</f>
        <v/>
      </c>
    </row>
    <row r="14" spans="1:16" s="9" customFormat="1" x14ac:dyDescent="0.35">
      <c r="A14" s="9" t="str">
        <f>IF('tariff 1'!A14="","",'tariff 1'!A14)</f>
        <v/>
      </c>
      <c r="B14" s="9" t="str">
        <f>IF('tariff 1'!B14="","",'tariff 1'!B14)</f>
        <v/>
      </c>
      <c r="C14" s="10" t="str">
        <f>IF('tariff 1'!J14="","",'tariff 1'!J14)</f>
        <v/>
      </c>
      <c r="D14" s="10" t="str">
        <f>IF('tariff 1'!K14="","",'tariff 1'!K14)</f>
        <v/>
      </c>
      <c r="E14" s="10" t="str">
        <f>IF(ISNA(VLOOKUP(A14,tariff!$G$7:$L$500,3,FALSE)),"",VLOOKUP(A14,tariff!$G$7:$L$500,3,FALSE))</f>
        <v/>
      </c>
      <c r="F14" s="9" t="str">
        <f>IF(A14="","",VLOOKUP(A14,'tariff 1'!$A$7:$L$72,7,FALSE))</f>
        <v/>
      </c>
      <c r="G14" s="9" t="str">
        <f>IF(A14="","",VLOOKUP(A14,'tariff 1'!$A$7:$L$72,6,FALSE))</f>
        <v/>
      </c>
      <c r="H14" s="65" t="str">
        <f t="shared" si="3"/>
        <v/>
      </c>
      <c r="I14" s="9" t="str">
        <f>IF(A14="","",VLOOKUP(A14,tariff!$G$7:$L$84,5,FALSE))</f>
        <v/>
      </c>
      <c r="J14" s="65" t="str">
        <f t="shared" si="4"/>
        <v/>
      </c>
      <c r="K14" s="9">
        <f t="shared" si="5"/>
        <v>0</v>
      </c>
      <c r="L14" s="9">
        <v>0</v>
      </c>
      <c r="M14" s="9">
        <v>1</v>
      </c>
      <c r="N14" s="9" t="str">
        <f t="shared" si="6"/>
        <v/>
      </c>
      <c r="O14" s="10" t="str">
        <f>IF('tariff 1'!I14="","",'tariff 1'!I14)</f>
        <v/>
      </c>
      <c r="P14" s="66"/>
    </row>
    <row r="15" spans="1:16" s="9" customFormat="1" x14ac:dyDescent="0.35">
      <c r="A15" s="9" t="str">
        <f>IF('tariff 1'!A15="","",'tariff 1'!A15)</f>
        <v/>
      </c>
      <c r="B15" s="9" t="str">
        <f>IF('tariff 1'!B15="","",'tariff 1'!B15)</f>
        <v/>
      </c>
      <c r="C15" s="10" t="str">
        <f>IF('tariff 1'!J15="","",'tariff 1'!J15)</f>
        <v/>
      </c>
      <c r="D15" s="10" t="str">
        <f>IF('tariff 1'!K15="","",'tariff 1'!K15)</f>
        <v/>
      </c>
      <c r="E15" s="10" t="str">
        <f>IF(ISNA(VLOOKUP(A15,tariff!$G$7:$L$500,3,FALSE)),"",VLOOKUP(A15,tariff!$G$7:$L$500,3,FALSE))</f>
        <v/>
      </c>
      <c r="F15" s="9" t="str">
        <f>IF(A15="","",VLOOKUP(A15,'tariff 1'!$A$7:$L$72,7,FALSE))</f>
        <v/>
      </c>
      <c r="G15" s="9" t="str">
        <f>IF(A15="","",VLOOKUP(A15,'tariff 1'!$A$7:$L$72,6,FALSE))</f>
        <v/>
      </c>
      <c r="H15" s="65" t="str">
        <f t="shared" ref="H15" si="7">IF(F15="","",F15/G15*E15)</f>
        <v/>
      </c>
      <c r="I15" s="9" t="str">
        <f>IF(A15="","",VLOOKUP(A15,tariff!$G$7:$L$84,5,FALSE))</f>
        <v/>
      </c>
      <c r="J15" s="65" t="str">
        <f t="shared" ref="J15" si="8">IF(H15="","",H15/E15*G15)</f>
        <v/>
      </c>
      <c r="K15" s="9">
        <f t="shared" ref="K15" si="9">IF(I15="",0,1)</f>
        <v>0</v>
      </c>
      <c r="L15" s="9">
        <v>0</v>
      </c>
      <c r="M15" s="9">
        <v>1</v>
      </c>
      <c r="N15" s="9" t="str">
        <f t="shared" ref="N15" si="10">IF(A15="","",IF(M15=1,H15,0))</f>
        <v/>
      </c>
      <c r="O15" s="10" t="str">
        <f>IF('tariff 1'!I15="","",'tariff 1'!I15)</f>
        <v/>
      </c>
      <c r="P15" s="66"/>
    </row>
    <row r="16" spans="1:16" s="9" customFormat="1" x14ac:dyDescent="0.35">
      <c r="A16" s="9" t="str">
        <f>IF('tariff 1'!A16="","",'tariff 1'!A16)</f>
        <v/>
      </c>
      <c r="B16" s="9" t="str">
        <f>IF('tariff 1'!B16="","",'tariff 1'!B16)</f>
        <v/>
      </c>
      <c r="C16" s="10" t="str">
        <f>IF('tariff 1'!J16="","",'tariff 1'!J16)</f>
        <v/>
      </c>
      <c r="D16" s="10" t="str">
        <f>IF('tariff 1'!K16="","",'tariff 1'!K16)</f>
        <v/>
      </c>
      <c r="E16" s="10" t="str">
        <f>IF(ISNA(VLOOKUP(A16,tariff!$G$7:$L$500,3,FALSE)),"",VLOOKUP(A16,tariff!$G$7:$L$500,3,FALSE))</f>
        <v/>
      </c>
      <c r="F16" s="9" t="str">
        <f>IF(A16="","",VLOOKUP(A16,'tariff 1'!$A$7:$L$72,7,FALSE))</f>
        <v/>
      </c>
      <c r="G16" s="9" t="str">
        <f>IF(A16="","",VLOOKUP(A16,'tariff 1'!$A$7:$L$72,6,FALSE))</f>
        <v/>
      </c>
      <c r="H16" s="65" t="str">
        <f t="shared" ref="H16" si="11">IF(F16="","",F16/G16*E16)</f>
        <v/>
      </c>
      <c r="I16" s="9" t="str">
        <f>IF(A16="","",VLOOKUP(A16,tariff!$G$7:$L$84,5,FALSE))</f>
        <v/>
      </c>
      <c r="J16" s="65" t="str">
        <f t="shared" ref="J16" si="12">IF(H16="","",H16/E16*G16)</f>
        <v/>
      </c>
      <c r="K16" s="9">
        <f t="shared" ref="K16" si="13">IF(I16="",0,1)</f>
        <v>0</v>
      </c>
      <c r="L16" s="9">
        <v>0</v>
      </c>
      <c r="M16" s="9">
        <v>1</v>
      </c>
      <c r="N16" s="9" t="str">
        <f t="shared" ref="N16" si="14">IF(A16="","",IF(M16=1,H16,0))</f>
        <v/>
      </c>
      <c r="O16" s="10" t="str">
        <f>IF('tariff 1'!I16="","",'tariff 1'!I16)</f>
        <v/>
      </c>
      <c r="P16" s="66"/>
    </row>
    <row r="17" spans="1:16" s="9" customFormat="1" x14ac:dyDescent="0.35">
      <c r="A17" s="9" t="str">
        <f>IF('tariff 1'!A17="","",'tariff 1'!A17)</f>
        <v/>
      </c>
      <c r="B17" s="9" t="str">
        <f>IF('tariff 1'!B17="","",'tariff 1'!B17)</f>
        <v/>
      </c>
      <c r="C17" s="10" t="str">
        <f>IF('tariff 1'!J17="","",'tariff 1'!J17)</f>
        <v/>
      </c>
      <c r="D17" s="10" t="str">
        <f>IF('tariff 1'!K17="","",'tariff 1'!K17)</f>
        <v/>
      </c>
      <c r="E17" s="10" t="str">
        <f>IF(ISNA(VLOOKUP(A17,tariff!$G$7:$L$500,3,FALSE)),"",VLOOKUP(A17,tariff!$G$7:$L$500,3,FALSE))</f>
        <v/>
      </c>
      <c r="F17" s="9" t="str">
        <f>IF(A17="","",VLOOKUP(A17,'tariff 1'!$A$7:$L$72,7,FALSE))</f>
        <v/>
      </c>
      <c r="G17" s="9" t="str">
        <f>IF(A17="","",VLOOKUP(A17,'tariff 1'!$A$7:$L$72,6,FALSE))</f>
        <v/>
      </c>
      <c r="H17" s="65" t="str">
        <f t="shared" ref="H17" si="15">IF(F17="","",F17/G17*E17)</f>
        <v/>
      </c>
      <c r="I17" s="9" t="str">
        <f>IF(A17="","",VLOOKUP(A17,tariff!$G$7:$L$84,5,FALSE))</f>
        <v/>
      </c>
      <c r="J17" s="65" t="str">
        <f t="shared" ref="J17" si="16">IF(H17="","",H17/E17*G17)</f>
        <v/>
      </c>
      <c r="K17" s="9">
        <f t="shared" ref="K17" si="17">IF(I17="",0,1)</f>
        <v>0</v>
      </c>
      <c r="L17" s="9">
        <v>0</v>
      </c>
      <c r="M17" s="9">
        <v>1</v>
      </c>
      <c r="N17" s="9" t="str">
        <f t="shared" ref="N17" si="18">IF(A17="","",IF(M17=1,H17,0))</f>
        <v/>
      </c>
      <c r="O17" s="10" t="str">
        <f>IF('tariff 1'!I17="","",'tariff 1'!I17)</f>
        <v/>
      </c>
      <c r="P17" s="66"/>
    </row>
    <row r="18" spans="1:16" s="9" customFormat="1" x14ac:dyDescent="0.35">
      <c r="A18" s="9" t="str">
        <f>IF('tariff 1'!A18="","",'tariff 1'!A18)</f>
        <v/>
      </c>
      <c r="B18" s="9" t="str">
        <f>IF('tariff 1'!B18="","",'tariff 1'!B18)</f>
        <v/>
      </c>
      <c r="C18" s="10" t="str">
        <f>IF('tariff 1'!J18="","",'tariff 1'!J18)</f>
        <v/>
      </c>
      <c r="D18" s="10" t="str">
        <f>IF('tariff 1'!K18="","",'tariff 1'!K18)</f>
        <v/>
      </c>
      <c r="E18" s="10" t="str">
        <f>IF(ISNA(VLOOKUP(A18,tariff!$G$7:$L$500,3,FALSE)),"",VLOOKUP(A18,tariff!$G$7:$L$500,3,FALSE))</f>
        <v/>
      </c>
      <c r="F18" s="9" t="str">
        <f>IF(A18="","",VLOOKUP(A18,'tariff 1'!$A$7:$L$72,7,FALSE))</f>
        <v/>
      </c>
      <c r="G18" s="9" t="str">
        <f>IF(A18="","",VLOOKUP(A18,'tariff 1'!$A$7:$L$72,6,FALSE))</f>
        <v/>
      </c>
      <c r="H18" s="65" t="str">
        <f t="shared" ref="H18" si="19">IF(F18="","",F18/G18*E18)</f>
        <v/>
      </c>
      <c r="I18" s="9" t="str">
        <f>IF(A18="","",VLOOKUP(A18,tariff!$G$7:$L$84,5,FALSE))</f>
        <v/>
      </c>
      <c r="J18" s="65" t="str">
        <f t="shared" ref="J18" si="20">IF(H18="","",H18/E18*G18)</f>
        <v/>
      </c>
      <c r="K18" s="9">
        <f t="shared" ref="K18" si="21">IF(I18="",0,1)</f>
        <v>0</v>
      </c>
      <c r="L18" s="9">
        <v>0</v>
      </c>
      <c r="M18" s="9">
        <v>1</v>
      </c>
      <c r="N18" s="9" t="str">
        <f t="shared" ref="N18" si="22">IF(A18="","",IF(M18=1,H18,0))</f>
        <v/>
      </c>
      <c r="O18" s="10" t="str">
        <f>IF('tariff 1'!I18="","",'tariff 1'!I18)</f>
        <v/>
      </c>
      <c r="P18" s="66"/>
    </row>
    <row r="19" spans="1:16" s="9" customFormat="1" x14ac:dyDescent="0.35">
      <c r="A19" s="9" t="str">
        <f>IF('tariff 1'!A19="","",'tariff 1'!A19)</f>
        <v/>
      </c>
      <c r="B19" s="9" t="str">
        <f>IF('tariff 1'!B19="","",'tariff 1'!B19)</f>
        <v/>
      </c>
      <c r="C19" s="10" t="str">
        <f>IF('tariff 1'!J19="","",'tariff 1'!J19)</f>
        <v/>
      </c>
      <c r="D19" s="10" t="str">
        <f>IF('tariff 1'!K19="","",'tariff 1'!K19)</f>
        <v/>
      </c>
      <c r="E19" s="10" t="str">
        <f>IF(ISNA(VLOOKUP(A19,tariff!$G$7:$L$500,3,FALSE)),"",VLOOKUP(A19,tariff!$G$7:$L$500,3,FALSE))</f>
        <v/>
      </c>
      <c r="F19" s="9" t="str">
        <f>IF(A19="","",VLOOKUP(A19,'tariff 1'!$A$7:$L$72,7,FALSE))</f>
        <v/>
      </c>
      <c r="G19" s="9" t="str">
        <f>IF(A19="","",VLOOKUP(A19,'tariff 1'!$A$7:$L$72,6,FALSE))</f>
        <v/>
      </c>
      <c r="H19" s="65" t="str">
        <f t="shared" ref="H19" si="23">IF(F19="","",F19/G19*E19)</f>
        <v/>
      </c>
      <c r="I19" s="9" t="str">
        <f>IF(A19="","",VLOOKUP(A19,tariff!$G$7:$L$84,5,FALSE))</f>
        <v/>
      </c>
      <c r="J19" s="65" t="str">
        <f t="shared" ref="J19" si="24">IF(H19="","",H19/E19*G19)</f>
        <v/>
      </c>
      <c r="K19" s="9">
        <f t="shared" ref="K19" si="25">IF(I19="",0,1)</f>
        <v>0</v>
      </c>
      <c r="L19" s="9">
        <v>0</v>
      </c>
      <c r="M19" s="9">
        <v>1</v>
      </c>
      <c r="N19" s="9" t="str">
        <f t="shared" ref="N19" si="26">IF(A19="","",IF(M19=1,H19,0))</f>
        <v/>
      </c>
      <c r="O19" s="10" t="str">
        <f>IF('tariff 1'!I19="","",'tariff 1'!I19)</f>
        <v/>
      </c>
      <c r="P19" s="66"/>
    </row>
    <row r="20" spans="1:16" s="9" customFormat="1" x14ac:dyDescent="0.35">
      <c r="A20" s="9" t="str">
        <f>IF('tariff 1'!A20="","",'tariff 1'!A20)</f>
        <v/>
      </c>
      <c r="B20" s="9" t="str">
        <f>IF('tariff 1'!B20="","",'tariff 1'!B20)</f>
        <v/>
      </c>
      <c r="C20" s="10" t="str">
        <f>IF('tariff 1'!J20="","",'tariff 1'!J20)</f>
        <v/>
      </c>
      <c r="D20" s="10" t="str">
        <f>IF('tariff 1'!K20="","",'tariff 1'!K20)</f>
        <v/>
      </c>
      <c r="E20" s="10" t="str">
        <f>IF(ISNA(VLOOKUP(A20,tariff!$G$7:$L$500,3,FALSE)),"",VLOOKUP(A20,tariff!$G$7:$L$500,3,FALSE))</f>
        <v/>
      </c>
      <c r="F20" s="9" t="str">
        <f>IF(A20="","",VLOOKUP(A20,'tariff 1'!$A$7:$L$72,7,FALSE))</f>
        <v/>
      </c>
      <c r="G20" s="9" t="str">
        <f>IF(A20="","",VLOOKUP(A20,'tariff 1'!$A$7:$L$72,6,FALSE))</f>
        <v/>
      </c>
      <c r="H20" s="65" t="str">
        <f t="shared" ref="H20" si="27">IF(F20="","",F20/G20*E20)</f>
        <v/>
      </c>
      <c r="I20" s="9" t="str">
        <f>IF(A20="","",VLOOKUP(A20,tariff!$G$7:$L$84,5,FALSE))</f>
        <v/>
      </c>
      <c r="J20" s="65" t="str">
        <f t="shared" ref="J20" si="28">IF(H20="","",H20/E20*G20)</f>
        <v/>
      </c>
      <c r="K20" s="9">
        <f t="shared" ref="K20" si="29">IF(I20="",0,1)</f>
        <v>0</v>
      </c>
      <c r="L20" s="9">
        <v>0</v>
      </c>
      <c r="M20" s="9">
        <v>1</v>
      </c>
      <c r="N20" s="9" t="str">
        <f t="shared" ref="N20" si="30">IF(A20="","",IF(M20=1,H20,0))</f>
        <v/>
      </c>
      <c r="O20" s="10" t="str">
        <f>IF('tariff 1'!I20="","",'tariff 1'!I20)</f>
        <v/>
      </c>
      <c r="P20" s="66"/>
    </row>
    <row r="21" spans="1:16" s="9" customFormat="1" x14ac:dyDescent="0.35">
      <c r="A21" s="9" t="str">
        <f>IF('tariff 1'!A21="","",'tariff 1'!A21)</f>
        <v/>
      </c>
      <c r="B21" s="9" t="str">
        <f>IF('tariff 1'!B21="","",'tariff 1'!B21)</f>
        <v/>
      </c>
      <c r="C21" s="10" t="str">
        <f>IF('tariff 1'!J21="","",'tariff 1'!J21)</f>
        <v/>
      </c>
      <c r="D21" s="10" t="str">
        <f>IF('tariff 1'!K21="","",'tariff 1'!K21)</f>
        <v/>
      </c>
      <c r="E21" s="10" t="str">
        <f>IF(ISNA(VLOOKUP(A21,tariff!$G$7:$L$500,3,FALSE)),"",VLOOKUP(A21,tariff!$G$7:$L$500,3,FALSE))</f>
        <v/>
      </c>
      <c r="F21" s="9" t="str">
        <f>IF(A21="","",VLOOKUP(A21,'tariff 1'!$A$7:$L$72,7,FALSE))</f>
        <v/>
      </c>
      <c r="G21" s="9" t="str">
        <f>IF(A21="","",VLOOKUP(A21,'tariff 1'!$A$7:$L$72,6,FALSE))</f>
        <v/>
      </c>
      <c r="H21" s="65" t="str">
        <f t="shared" ref="H21" si="31">IF(F21="","",F21/G21*E21)</f>
        <v/>
      </c>
      <c r="I21" s="9" t="str">
        <f>IF(A21="","",VLOOKUP(A21,tariff!$G$7:$L$84,5,FALSE))</f>
        <v/>
      </c>
      <c r="J21" s="65" t="str">
        <f t="shared" ref="J21" si="32">IF(H21="","",H21/E21*G21)</f>
        <v/>
      </c>
      <c r="K21" s="9">
        <f t="shared" ref="K21" si="33">IF(I21="",0,1)</f>
        <v>0</v>
      </c>
      <c r="L21" s="9">
        <v>0</v>
      </c>
      <c r="M21" s="9">
        <v>1</v>
      </c>
      <c r="N21" s="9" t="str">
        <f t="shared" ref="N21" si="34">IF(A21="","",IF(M21=1,H21,0))</f>
        <v/>
      </c>
      <c r="O21" s="10" t="str">
        <f>IF('tariff 1'!I21="","",'tariff 1'!I21)</f>
        <v/>
      </c>
      <c r="P21" s="66"/>
    </row>
    <row r="22" spans="1:16" s="9" customFormat="1" x14ac:dyDescent="0.35">
      <c r="A22" s="9" t="str">
        <f>IF('tariff 1'!A22="","",'tariff 1'!A22)</f>
        <v/>
      </c>
      <c r="B22" s="9" t="str">
        <f>IF('tariff 1'!B22="","",'tariff 1'!B22)</f>
        <v/>
      </c>
      <c r="C22" s="10" t="str">
        <f>IF('tariff 1'!J22="","",'tariff 1'!J22)</f>
        <v/>
      </c>
      <c r="D22" s="10" t="str">
        <f>IF('tariff 1'!K22="","",'tariff 1'!K22)</f>
        <v/>
      </c>
      <c r="E22" s="10" t="str">
        <f>IF(ISNA(VLOOKUP(A22,tariff!$G$7:$L$500,3,FALSE)),"",VLOOKUP(A22,tariff!$G$7:$L$500,3,FALSE))</f>
        <v/>
      </c>
      <c r="F22" s="9" t="str">
        <f>IF(A22="","",VLOOKUP(A22,'tariff 1'!$A$7:$L$72,7,FALSE))</f>
        <v/>
      </c>
      <c r="G22" s="9" t="str">
        <f>IF(A22="","",VLOOKUP(A22,'tariff 1'!$A$7:$L$72,6,FALSE))</f>
        <v/>
      </c>
      <c r="H22" s="65" t="str">
        <f t="shared" ref="H22" si="35">IF(F22="","",F22/G22*E22)</f>
        <v/>
      </c>
      <c r="I22" s="9" t="str">
        <f>IF(A22="","",VLOOKUP(A22,tariff!$G$7:$L$84,5,FALSE))</f>
        <v/>
      </c>
      <c r="J22" s="65" t="str">
        <f t="shared" ref="J22" si="36">IF(H22="","",H22/E22*G22)</f>
        <v/>
      </c>
      <c r="K22" s="9">
        <f t="shared" ref="K22" si="37">IF(I22="",0,1)</f>
        <v>0</v>
      </c>
      <c r="L22" s="9">
        <v>0</v>
      </c>
      <c r="M22" s="9">
        <v>1</v>
      </c>
      <c r="N22" s="9" t="str">
        <f t="shared" ref="N22" si="38">IF(A22="","",IF(M22=1,H22,0))</f>
        <v/>
      </c>
      <c r="O22" s="10" t="str">
        <f>IF('tariff 1'!I22="","",'tariff 1'!I22)</f>
        <v/>
      </c>
      <c r="P22" s="66"/>
    </row>
    <row r="23" spans="1:16" s="9" customFormat="1" x14ac:dyDescent="0.35">
      <c r="A23" s="9" t="str">
        <f>IF('tariff 1'!A23="","",'tariff 1'!A23)</f>
        <v/>
      </c>
      <c r="B23" s="9" t="str">
        <f>IF('tariff 1'!B23="","",'tariff 1'!B23)</f>
        <v/>
      </c>
      <c r="C23" s="10" t="str">
        <f>IF('tariff 1'!J23="","",'tariff 1'!J23)</f>
        <v/>
      </c>
      <c r="D23" s="10" t="str">
        <f>IF('tariff 1'!K23="","",'tariff 1'!K23)</f>
        <v/>
      </c>
      <c r="E23" s="10" t="str">
        <f>IF(ISNA(VLOOKUP(A23,tariff!$G$7:$L$500,3,FALSE)),"",VLOOKUP(A23,tariff!$G$7:$L$500,3,FALSE))</f>
        <v/>
      </c>
      <c r="F23" s="9" t="str">
        <f>IF(A23="","",VLOOKUP(A23,'tariff 1'!$A$7:$L$72,7,FALSE))</f>
        <v/>
      </c>
      <c r="G23" s="9" t="str">
        <f>IF(A23="","",VLOOKUP(A23,'tariff 1'!$A$7:$L$72,6,FALSE))</f>
        <v/>
      </c>
      <c r="H23" s="65" t="str">
        <f t="shared" ref="H23" si="39">IF(F23="","",F23/G23*E23)</f>
        <v/>
      </c>
      <c r="I23" s="9" t="str">
        <f>IF(A23="","",VLOOKUP(A23,tariff!$G$7:$L$84,5,FALSE))</f>
        <v/>
      </c>
      <c r="J23" s="65" t="str">
        <f t="shared" ref="J23" si="40">IF(H23="","",H23/E23*G23)</f>
        <v/>
      </c>
      <c r="K23" s="9">
        <f t="shared" ref="K23" si="41">IF(I23="",0,1)</f>
        <v>0</v>
      </c>
      <c r="L23" s="9">
        <v>0</v>
      </c>
      <c r="M23" s="9">
        <v>1</v>
      </c>
      <c r="N23" s="9" t="str">
        <f t="shared" ref="N23" si="42">IF(A23="","",IF(M23=1,H23,0))</f>
        <v/>
      </c>
      <c r="O23" s="10" t="str">
        <f>IF('tariff 1'!I23="","",'tariff 1'!I23)</f>
        <v/>
      </c>
      <c r="P23" s="66"/>
    </row>
    <row r="24" spans="1:16" s="9" customFormat="1" x14ac:dyDescent="0.35">
      <c r="A24" s="9" t="str">
        <f>IF('tariff 1'!A24="","",'tariff 1'!A24)</f>
        <v/>
      </c>
      <c r="B24" s="9" t="str">
        <f>IF('tariff 1'!B24="","",'tariff 1'!B24)</f>
        <v/>
      </c>
      <c r="C24" s="10" t="str">
        <f>IF('tariff 1'!J24="","",'tariff 1'!J24)</f>
        <v/>
      </c>
      <c r="D24" s="10" t="str">
        <f>IF('tariff 1'!K24="","",'tariff 1'!K24)</f>
        <v/>
      </c>
      <c r="E24" s="10" t="str">
        <f>IF(ISNA(VLOOKUP(A24,tariff!$G$7:$L$500,3,FALSE)),"",VLOOKUP(A24,tariff!$G$7:$L$500,3,FALSE))</f>
        <v/>
      </c>
      <c r="F24" s="9" t="str">
        <f>IF(A24="","",VLOOKUP(A24,'tariff 1'!$A$7:$L$72,7,FALSE))</f>
        <v/>
      </c>
      <c r="G24" s="9" t="str">
        <f>IF(A24="","",VLOOKUP(A24,'tariff 1'!$A$7:$L$72,6,FALSE))</f>
        <v/>
      </c>
      <c r="H24" s="65" t="str">
        <f t="shared" ref="H24" si="43">IF(F24="","",F24/G24*E24)</f>
        <v/>
      </c>
      <c r="I24" s="9" t="str">
        <f>IF(A24="","",VLOOKUP(A24,tariff!$G$7:$L$84,5,FALSE))</f>
        <v/>
      </c>
      <c r="J24" s="65" t="str">
        <f t="shared" ref="J24" si="44">IF(H24="","",H24/E24*G24)</f>
        <v/>
      </c>
      <c r="K24" s="9">
        <f t="shared" ref="K24" si="45">IF(I24="",0,1)</f>
        <v>0</v>
      </c>
      <c r="L24" s="9">
        <v>0</v>
      </c>
      <c r="M24" s="9">
        <v>1</v>
      </c>
      <c r="N24" s="9" t="str">
        <f t="shared" ref="N24" si="46">IF(A24="","",IF(M24=1,H24,0))</f>
        <v/>
      </c>
      <c r="O24" s="10" t="str">
        <f>IF('tariff 1'!I24="","",'tariff 1'!I24)</f>
        <v/>
      </c>
      <c r="P24" s="66"/>
    </row>
    <row r="25" spans="1:16" s="9" customFormat="1" x14ac:dyDescent="0.35">
      <c r="A25" s="9" t="str">
        <f>IF('tariff 1'!A25="","",'tariff 1'!A25)</f>
        <v/>
      </c>
      <c r="B25" s="9" t="str">
        <f>IF('tariff 1'!B25="","",'tariff 1'!B25)</f>
        <v/>
      </c>
      <c r="C25" s="10" t="str">
        <f>IF('tariff 1'!J25="","",'tariff 1'!J25)</f>
        <v/>
      </c>
      <c r="D25" s="10" t="str">
        <f>IF('tariff 1'!K25="","",'tariff 1'!K25)</f>
        <v/>
      </c>
      <c r="E25" s="10" t="str">
        <f>IF(ISNA(VLOOKUP(A25,tariff!$G$7:$L$500,3,FALSE)),"",VLOOKUP(A25,tariff!$G$7:$L$500,3,FALSE))</f>
        <v/>
      </c>
      <c r="F25" s="9" t="str">
        <f>IF(A25="","",VLOOKUP(A25,'tariff 1'!$A$7:$L$72,7,FALSE))</f>
        <v/>
      </c>
      <c r="G25" s="9" t="str">
        <f>IF(A25="","",VLOOKUP(A25,'tariff 1'!$A$7:$L$72,6,FALSE))</f>
        <v/>
      </c>
      <c r="H25" s="65" t="str">
        <f t="shared" ref="H25" si="47">IF(F25="","",F25/G25*E25)</f>
        <v/>
      </c>
      <c r="I25" s="9" t="str">
        <f>IF(A25="","",VLOOKUP(A25,tariff!$G$7:$L$84,5,FALSE))</f>
        <v/>
      </c>
      <c r="J25" s="65" t="str">
        <f t="shared" ref="J25" si="48">IF(H25="","",H25/E25*G25)</f>
        <v/>
      </c>
      <c r="K25" s="9">
        <f t="shared" ref="K25" si="49">IF(I25="",0,1)</f>
        <v>0</v>
      </c>
      <c r="L25" s="9">
        <v>0</v>
      </c>
      <c r="M25" s="9">
        <v>1</v>
      </c>
      <c r="N25" s="9" t="str">
        <f t="shared" ref="N25" si="50">IF(A25="","",IF(M25=1,H25,0))</f>
        <v/>
      </c>
      <c r="O25" s="10" t="str">
        <f>IF('tariff 1'!I25="","",'tariff 1'!I25)</f>
        <v/>
      </c>
      <c r="P25" s="66"/>
    </row>
    <row r="26" spans="1:16" s="9" customFormat="1" x14ac:dyDescent="0.35">
      <c r="A26" s="9" t="str">
        <f>IF('tariff 1'!A26="","",'tariff 1'!A26)</f>
        <v/>
      </c>
      <c r="B26" s="9" t="str">
        <f>IF('tariff 1'!B26="","",'tariff 1'!B26)</f>
        <v/>
      </c>
      <c r="C26" s="10" t="str">
        <f>IF('tariff 1'!J26="","",'tariff 1'!J26)</f>
        <v/>
      </c>
      <c r="D26" s="10" t="str">
        <f>IF('tariff 1'!K26="","",'tariff 1'!K26)</f>
        <v/>
      </c>
      <c r="E26" s="10" t="str">
        <f>IF(ISNA(VLOOKUP(A26,tariff!$G$7:$L$500,3,FALSE)),"",VLOOKUP(A26,tariff!$G$7:$L$500,3,FALSE))</f>
        <v/>
      </c>
      <c r="F26" s="9" t="str">
        <f>IF(A26="","",VLOOKUP(A26,'tariff 1'!$A$7:$L$72,7,FALSE))</f>
        <v/>
      </c>
      <c r="G26" s="9" t="str">
        <f>IF(A26="","",VLOOKUP(A26,'tariff 1'!$A$7:$L$72,6,FALSE))</f>
        <v/>
      </c>
      <c r="H26" s="65" t="str">
        <f t="shared" ref="H26" si="51">IF(F26="","",F26/G26*E26)</f>
        <v/>
      </c>
      <c r="I26" s="9" t="str">
        <f>IF(A26="","",VLOOKUP(A26,tariff!$G$7:$L$84,5,FALSE))</f>
        <v/>
      </c>
      <c r="J26" s="65" t="str">
        <f t="shared" ref="J26" si="52">IF(H26="","",H26/E26*G26)</f>
        <v/>
      </c>
      <c r="K26" s="9">
        <f t="shared" ref="K26" si="53">IF(I26="",0,1)</f>
        <v>0</v>
      </c>
      <c r="L26" s="9">
        <v>0</v>
      </c>
      <c r="M26" s="9">
        <v>1</v>
      </c>
      <c r="N26" s="9" t="str">
        <f t="shared" ref="N26" si="54">IF(A26="","",IF(M26=1,H26,0))</f>
        <v/>
      </c>
      <c r="O26" s="10" t="str">
        <f>IF('tariff 1'!I26="","",'tariff 1'!I26)</f>
        <v/>
      </c>
      <c r="P26" s="66"/>
    </row>
    <row r="27" spans="1:16" s="9" customFormat="1" x14ac:dyDescent="0.35">
      <c r="A27" s="9" t="str">
        <f>IF('tariff 1'!A27="","",'tariff 1'!A27)</f>
        <v/>
      </c>
      <c r="B27" s="9" t="str">
        <f>IF('tariff 1'!B27="","",'tariff 1'!B27)</f>
        <v/>
      </c>
      <c r="C27" s="10" t="str">
        <f>IF('tariff 1'!J27="","",'tariff 1'!J27)</f>
        <v/>
      </c>
      <c r="D27" s="10" t="str">
        <f>IF('tariff 1'!K27="","",'tariff 1'!K27)</f>
        <v/>
      </c>
      <c r="E27" s="10" t="str">
        <f>IF(ISNA(VLOOKUP(A27,tariff!$G$7:$L$500,3,FALSE)),"",VLOOKUP(A27,tariff!$G$7:$L$500,3,FALSE))</f>
        <v/>
      </c>
      <c r="F27" s="9" t="str">
        <f>IF(A27="","",VLOOKUP(A27,'tariff 1'!$A$7:$L$72,7,FALSE))</f>
        <v/>
      </c>
      <c r="G27" s="9" t="str">
        <f>IF(A27="","",VLOOKUP(A27,'tariff 1'!$A$7:$L$72,6,FALSE))</f>
        <v/>
      </c>
      <c r="H27" s="65" t="str">
        <f t="shared" ref="H27" si="55">IF(F27="","",F27/G27*E27)</f>
        <v/>
      </c>
      <c r="I27" s="9" t="str">
        <f>IF(A27="","",VLOOKUP(A27,tariff!$G$7:$L$84,5,FALSE))</f>
        <v/>
      </c>
      <c r="J27" s="65" t="str">
        <f t="shared" ref="J27" si="56">IF(H27="","",H27/E27*G27)</f>
        <v/>
      </c>
      <c r="K27" s="9">
        <f t="shared" ref="K27" si="57">IF(I27="",0,1)</f>
        <v>0</v>
      </c>
      <c r="L27" s="9">
        <v>0</v>
      </c>
      <c r="M27" s="9">
        <v>1</v>
      </c>
      <c r="N27" s="9" t="str">
        <f t="shared" ref="N27" si="58">IF(A27="","",IF(M27=1,H27,0))</f>
        <v/>
      </c>
      <c r="O27" s="10" t="str">
        <f>IF('tariff 1'!I27="","",'tariff 1'!I27)</f>
        <v/>
      </c>
      <c r="P27" s="66"/>
    </row>
    <row r="28" spans="1:16" s="9" customFormat="1" x14ac:dyDescent="0.35">
      <c r="A28" s="9" t="str">
        <f>IF('tariff 1'!A28="","",'tariff 1'!A28)</f>
        <v/>
      </c>
      <c r="B28" s="9" t="str">
        <f>IF('tariff 1'!B28="","",'tariff 1'!B28)</f>
        <v/>
      </c>
      <c r="C28" s="10" t="str">
        <f>IF('tariff 1'!J28="","",'tariff 1'!J28)</f>
        <v/>
      </c>
      <c r="D28" s="10" t="str">
        <f>IF('tariff 1'!K28="","",'tariff 1'!K28)</f>
        <v/>
      </c>
      <c r="E28" s="10" t="str">
        <f>IF(ISNA(VLOOKUP(A28,tariff!$G$7:$L$500,3,FALSE)),"",VLOOKUP(A28,tariff!$G$7:$L$500,3,FALSE))</f>
        <v/>
      </c>
      <c r="F28" s="9" t="str">
        <f>IF(A28="","",VLOOKUP(A28,'tariff 1'!$A$7:$L$72,7,FALSE))</f>
        <v/>
      </c>
      <c r="G28" s="9" t="str">
        <f>IF(A28="","",VLOOKUP(A28,'tariff 1'!$A$7:$L$72,6,FALSE))</f>
        <v/>
      </c>
      <c r="H28" s="65" t="str">
        <f t="shared" ref="H28" si="59">IF(F28="","",F28/G28*E28)</f>
        <v/>
      </c>
      <c r="I28" s="9" t="str">
        <f>IF(A28="","",VLOOKUP(A28,tariff!$G$7:$L$84,5,FALSE))</f>
        <v/>
      </c>
      <c r="J28" s="65" t="str">
        <f t="shared" ref="J28" si="60">IF(H28="","",H28/E28*G28)</f>
        <v/>
      </c>
      <c r="K28" s="9">
        <f t="shared" ref="K28" si="61">IF(I28="",0,1)</f>
        <v>0</v>
      </c>
      <c r="L28" s="9">
        <v>0</v>
      </c>
      <c r="M28" s="9">
        <v>1</v>
      </c>
      <c r="N28" s="9" t="str">
        <f t="shared" ref="N28" si="62">IF(A28="","",IF(M28=1,H28,0))</f>
        <v/>
      </c>
      <c r="O28" s="10" t="str">
        <f>IF('tariff 1'!I28="","",'tariff 1'!I28)</f>
        <v/>
      </c>
      <c r="P28" s="66"/>
    </row>
    <row r="29" spans="1:16" s="9" customFormat="1" x14ac:dyDescent="0.35">
      <c r="A29" s="9" t="str">
        <f>IF('tariff 1'!A29="","",'tariff 1'!A29)</f>
        <v/>
      </c>
      <c r="B29" s="9" t="str">
        <f>IF('tariff 1'!B29="","",'tariff 1'!B29)</f>
        <v/>
      </c>
      <c r="C29" s="10" t="str">
        <f>IF('tariff 1'!J29="","",'tariff 1'!J29)</f>
        <v/>
      </c>
      <c r="D29" s="10" t="str">
        <f>IF('tariff 1'!K29="","",'tariff 1'!K29)</f>
        <v/>
      </c>
      <c r="E29" s="10" t="str">
        <f>IF(ISNA(VLOOKUP(A29,tariff!$G$7:$L$500,3,FALSE)),"",VLOOKUP(A29,tariff!$G$7:$L$500,3,FALSE))</f>
        <v/>
      </c>
      <c r="F29" s="9" t="str">
        <f>IF(A29="","",VLOOKUP(A29,'tariff 1'!$A$7:$L$72,7,FALSE))</f>
        <v/>
      </c>
      <c r="G29" s="9" t="str">
        <f>IF(A29="","",VLOOKUP(A29,'tariff 1'!$A$7:$L$72,6,FALSE))</f>
        <v/>
      </c>
      <c r="H29" s="65" t="str">
        <f t="shared" ref="H29" si="63">IF(F29="","",F29/G29*E29)</f>
        <v/>
      </c>
      <c r="I29" s="9" t="str">
        <f>IF(A29="","",VLOOKUP(A29,tariff!$G$7:$L$84,5,FALSE))</f>
        <v/>
      </c>
      <c r="J29" s="65" t="str">
        <f t="shared" ref="J29" si="64">IF(H29="","",H29/E29*G29)</f>
        <v/>
      </c>
      <c r="K29" s="9">
        <f t="shared" ref="K29" si="65">IF(I29="",0,1)</f>
        <v>0</v>
      </c>
      <c r="L29" s="9">
        <v>0</v>
      </c>
      <c r="M29" s="9">
        <v>1</v>
      </c>
      <c r="N29" s="9" t="str">
        <f t="shared" ref="N29" si="66">IF(A29="","",IF(M29=1,H29,0))</f>
        <v/>
      </c>
      <c r="O29" s="10" t="str">
        <f>IF('tariff 1'!I29="","",'tariff 1'!I29)</f>
        <v/>
      </c>
      <c r="P29" s="66"/>
    </row>
    <row r="30" spans="1:16" s="9" customFormat="1" x14ac:dyDescent="0.35">
      <c r="A30" s="9" t="str">
        <f>IF('tariff 1'!A30="","",'tariff 1'!A30)</f>
        <v/>
      </c>
      <c r="B30" s="9" t="str">
        <f>IF('tariff 1'!B30="","",'tariff 1'!B30)</f>
        <v/>
      </c>
      <c r="C30" s="10" t="str">
        <f>IF('tariff 1'!J30="","",'tariff 1'!J30)</f>
        <v/>
      </c>
      <c r="D30" s="10" t="str">
        <f>IF('tariff 1'!K30="","",'tariff 1'!K30)</f>
        <v/>
      </c>
      <c r="E30" s="10" t="str">
        <f>IF(ISNA(VLOOKUP(A30,tariff!$G$7:$L$500,3,FALSE)),"",VLOOKUP(A30,tariff!$G$7:$L$500,3,FALSE))</f>
        <v/>
      </c>
      <c r="F30" s="9" t="str">
        <f>IF(A30="","",VLOOKUP(A30,'tariff 1'!$A$7:$L$72,7,FALSE))</f>
        <v/>
      </c>
      <c r="G30" s="9" t="str">
        <f>IF(A30="","",VLOOKUP(A30,'tariff 1'!$A$7:$L$72,6,FALSE))</f>
        <v/>
      </c>
      <c r="H30" s="65" t="str">
        <f t="shared" ref="H30" si="67">IF(F30="","",F30/G30*E30)</f>
        <v/>
      </c>
      <c r="I30" s="9" t="str">
        <f>IF(A30="","",VLOOKUP(A30,tariff!$G$7:$L$84,5,FALSE))</f>
        <v/>
      </c>
      <c r="J30" s="65" t="str">
        <f t="shared" ref="J30" si="68">IF(H30="","",H30/E30*G30)</f>
        <v/>
      </c>
      <c r="K30" s="9">
        <f t="shared" ref="K30" si="69">IF(I30="",0,1)</f>
        <v>0</v>
      </c>
      <c r="L30" s="9">
        <v>0</v>
      </c>
      <c r="M30" s="9">
        <v>1</v>
      </c>
      <c r="N30" s="9" t="str">
        <f t="shared" ref="N30" si="70">IF(A30="","",IF(M30=1,H30,0))</f>
        <v/>
      </c>
      <c r="O30" s="10" t="str">
        <f>IF('tariff 1'!I30="","",'tariff 1'!I30)</f>
        <v/>
      </c>
      <c r="P30" s="66"/>
    </row>
    <row r="31" spans="1:16" s="9" customFormat="1" x14ac:dyDescent="0.35">
      <c r="A31" s="9" t="str">
        <f>IF('tariff 1'!A31="","",'tariff 1'!A31)</f>
        <v/>
      </c>
      <c r="B31" s="9" t="str">
        <f>IF('tariff 1'!B31="","",'tariff 1'!B31)</f>
        <v/>
      </c>
      <c r="C31" s="10" t="str">
        <f>IF('tariff 1'!J31="","",'tariff 1'!J31)</f>
        <v/>
      </c>
      <c r="D31" s="10" t="str">
        <f>IF('tariff 1'!K31="","",'tariff 1'!K31)</f>
        <v/>
      </c>
      <c r="E31" s="10" t="str">
        <f>IF(ISNA(VLOOKUP(A31,tariff!$G$7:$L$500,3,FALSE)),"",VLOOKUP(A31,tariff!$G$7:$L$500,3,FALSE))</f>
        <v/>
      </c>
      <c r="F31" s="9" t="str">
        <f>IF(A31="","",VLOOKUP(A31,'tariff 1'!$A$7:$L$72,7,FALSE))</f>
        <v/>
      </c>
      <c r="G31" s="9" t="str">
        <f>IF(A31="","",VLOOKUP(A31,'tariff 1'!$A$7:$L$72,6,FALSE))</f>
        <v/>
      </c>
      <c r="H31" s="65" t="str">
        <f t="shared" ref="H31" si="71">IF(F31="","",F31/G31*E31)</f>
        <v/>
      </c>
      <c r="I31" s="9" t="str">
        <f>IF(A31="","",VLOOKUP(A31,tariff!$G$7:$L$84,5,FALSE))</f>
        <v/>
      </c>
      <c r="J31" s="65" t="str">
        <f t="shared" ref="J31" si="72">IF(H31="","",H31/E31*G31)</f>
        <v/>
      </c>
      <c r="K31" s="9">
        <f t="shared" ref="K31" si="73">IF(I31="",0,1)</f>
        <v>0</v>
      </c>
      <c r="L31" s="9">
        <v>0</v>
      </c>
      <c r="M31" s="9">
        <v>1</v>
      </c>
      <c r="N31" s="9" t="str">
        <f t="shared" ref="N31" si="74">IF(A31="","",IF(M31=1,H31,0))</f>
        <v/>
      </c>
      <c r="O31" s="10" t="str">
        <f>IF('tariff 1'!I31="","",'tariff 1'!I31)</f>
        <v/>
      </c>
      <c r="P31" s="66"/>
    </row>
    <row r="32" spans="1:16" s="9" customFormat="1" x14ac:dyDescent="0.35">
      <c r="A32" s="9" t="str">
        <f>IF('tariff 1'!A32="","",'tariff 1'!A32)</f>
        <v/>
      </c>
      <c r="B32" s="9" t="str">
        <f>IF('tariff 1'!B32="","",'tariff 1'!B32)</f>
        <v/>
      </c>
      <c r="C32" s="10" t="str">
        <f>IF('tariff 1'!J32="","",'tariff 1'!J32)</f>
        <v/>
      </c>
      <c r="D32" s="10" t="str">
        <f>IF('tariff 1'!K32="","",'tariff 1'!K32)</f>
        <v/>
      </c>
      <c r="E32" s="10" t="str">
        <f>IF(ISNA(VLOOKUP(A32,tariff!$G$7:$L$500,3,FALSE)),"",VLOOKUP(A32,tariff!$G$7:$L$500,3,FALSE))</f>
        <v/>
      </c>
      <c r="F32" s="9" t="str">
        <f>IF(A32="","",VLOOKUP(A32,'tariff 1'!$A$7:$L$72,7,FALSE))</f>
        <v/>
      </c>
      <c r="G32" s="9" t="str">
        <f>IF(A32="","",VLOOKUP(A32,'tariff 1'!$A$7:$L$72,6,FALSE))</f>
        <v/>
      </c>
      <c r="H32" s="65" t="str">
        <f t="shared" ref="H32" si="75">IF(F32="","",F32/G32*E32)</f>
        <v/>
      </c>
      <c r="I32" s="9" t="str">
        <f>IF(A32="","",VLOOKUP(A32,tariff!$G$7:$L$84,5,FALSE))</f>
        <v/>
      </c>
      <c r="J32" s="65" t="str">
        <f t="shared" ref="J32" si="76">IF(H32="","",H32/E32*G32)</f>
        <v/>
      </c>
      <c r="K32" s="9">
        <f t="shared" ref="K32" si="77">IF(I32="",0,1)</f>
        <v>0</v>
      </c>
      <c r="L32" s="9">
        <v>0</v>
      </c>
      <c r="M32" s="9">
        <v>1</v>
      </c>
      <c r="N32" s="9" t="str">
        <f t="shared" ref="N32" si="78">IF(A32="","",IF(M32=1,H32,0))</f>
        <v/>
      </c>
      <c r="O32" s="10" t="str">
        <f>IF('tariff 1'!I32="","",'tariff 1'!I32)</f>
        <v/>
      </c>
      <c r="P32" s="66"/>
    </row>
    <row r="33" spans="1:16" s="9" customFormat="1" x14ac:dyDescent="0.35">
      <c r="A33" s="9" t="str">
        <f>IF('tariff 1'!A33="","",'tariff 1'!A33)</f>
        <v/>
      </c>
      <c r="B33" s="9" t="str">
        <f>IF('tariff 1'!B33="","",'tariff 1'!B33)</f>
        <v/>
      </c>
      <c r="C33" s="10" t="str">
        <f>IF('tariff 1'!J33="","",'tariff 1'!J33)</f>
        <v/>
      </c>
      <c r="D33" s="10" t="str">
        <f>IF('tariff 1'!K33="","",'tariff 1'!K33)</f>
        <v/>
      </c>
      <c r="E33" s="10" t="str">
        <f>IF(ISNA(VLOOKUP(A33,tariff!$G$7:$L$500,3,FALSE)),"",VLOOKUP(A33,tariff!$G$7:$L$500,3,FALSE))</f>
        <v/>
      </c>
      <c r="F33" s="9" t="str">
        <f>IF(A33="","",VLOOKUP(A33,'tariff 1'!$A$7:$L$72,7,FALSE))</f>
        <v/>
      </c>
      <c r="G33" s="9" t="str">
        <f>IF(A33="","",VLOOKUP(A33,'tariff 1'!$A$7:$L$72,6,FALSE))</f>
        <v/>
      </c>
      <c r="H33" s="65" t="str">
        <f t="shared" ref="H33" si="79">IF(F33="","",F33/G33*E33)</f>
        <v/>
      </c>
      <c r="I33" s="9" t="str">
        <f>IF(A33="","",VLOOKUP(A33,tariff!$G$7:$L$84,5,FALSE))</f>
        <v/>
      </c>
      <c r="J33" s="65" t="str">
        <f t="shared" ref="J33" si="80">IF(H33="","",H33/E33*G33)</f>
        <v/>
      </c>
      <c r="K33" s="9">
        <f t="shared" ref="K33" si="81">IF(I33="",0,1)</f>
        <v>0</v>
      </c>
      <c r="L33" s="9">
        <v>0</v>
      </c>
      <c r="M33" s="9">
        <v>1</v>
      </c>
      <c r="N33" s="9" t="str">
        <f t="shared" ref="N33" si="82">IF(A33="","",IF(M33=1,H33,0))</f>
        <v/>
      </c>
      <c r="O33" s="10" t="str">
        <f>IF('tariff 1'!I33="","",'tariff 1'!I33)</f>
        <v/>
      </c>
      <c r="P33" s="66"/>
    </row>
    <row r="34" spans="1:16" s="9" customFormat="1" x14ac:dyDescent="0.35">
      <c r="A34" s="9" t="str">
        <f>IF('tariff 1'!A34="","",'tariff 1'!A34)</f>
        <v/>
      </c>
      <c r="B34" s="9" t="str">
        <f>IF('tariff 1'!B34="","",'tariff 1'!B34)</f>
        <v/>
      </c>
      <c r="C34" s="10" t="str">
        <f>IF('tariff 1'!J34="","",'tariff 1'!J34)</f>
        <v/>
      </c>
      <c r="D34" s="10" t="str">
        <f>IF('tariff 1'!K34="","",'tariff 1'!K34)</f>
        <v/>
      </c>
      <c r="E34" s="10" t="str">
        <f>IF(ISNA(VLOOKUP(A34,tariff!$G$7:$L$500,3,FALSE)),"",VLOOKUP(A34,tariff!$G$7:$L$500,3,FALSE))</f>
        <v/>
      </c>
      <c r="F34" s="9" t="str">
        <f>IF(A34="","",VLOOKUP(A34,'tariff 1'!$A$7:$L$72,7,FALSE))</f>
        <v/>
      </c>
      <c r="G34" s="9" t="str">
        <f>IF(A34="","",VLOOKUP(A34,'tariff 1'!$A$7:$L$72,6,FALSE))</f>
        <v/>
      </c>
      <c r="H34" s="65" t="str">
        <f t="shared" ref="H34" si="83">IF(F34="","",F34/G34*E34)</f>
        <v/>
      </c>
      <c r="I34" s="9" t="str">
        <f>IF(A34="","",VLOOKUP(A34,tariff!$G$7:$L$84,5,FALSE))</f>
        <v/>
      </c>
      <c r="J34" s="65" t="str">
        <f t="shared" ref="J34" si="84">IF(H34="","",H34/E34*G34)</f>
        <v/>
      </c>
      <c r="K34" s="9">
        <f t="shared" ref="K34" si="85">IF(I34="",0,1)</f>
        <v>0</v>
      </c>
      <c r="L34" s="9">
        <v>0</v>
      </c>
      <c r="M34" s="9">
        <v>1</v>
      </c>
      <c r="N34" s="9" t="str">
        <f t="shared" ref="N34" si="86">IF(A34="","",IF(M34=1,H34,0))</f>
        <v/>
      </c>
      <c r="O34" s="10" t="str">
        <f>IF('tariff 1'!I34="","",'tariff 1'!I34)</f>
        <v/>
      </c>
      <c r="P34" s="66"/>
    </row>
    <row r="35" spans="1:16" s="9" customFormat="1" x14ac:dyDescent="0.35">
      <c r="A35" s="9" t="str">
        <f>IF('tariff 1'!A35="","",'tariff 1'!A35)</f>
        <v/>
      </c>
      <c r="B35" s="9" t="str">
        <f>IF('tariff 1'!B35="","",'tariff 1'!B35)</f>
        <v/>
      </c>
      <c r="C35" s="10" t="str">
        <f>IF('tariff 1'!J35="","",'tariff 1'!J35)</f>
        <v/>
      </c>
      <c r="D35" s="10" t="str">
        <f>IF('tariff 1'!K35="","",'tariff 1'!K35)</f>
        <v/>
      </c>
      <c r="E35" s="10" t="str">
        <f>IF(ISNA(VLOOKUP(A35,tariff!$G$7:$L$500,3,FALSE)),"",VLOOKUP(A35,tariff!$G$7:$L$500,3,FALSE))</f>
        <v/>
      </c>
      <c r="F35" s="9" t="str">
        <f>IF(A35="","",VLOOKUP(A35,'tariff 1'!$A$7:$L$72,7,FALSE))</f>
        <v/>
      </c>
      <c r="G35" s="9" t="str">
        <f>IF(A35="","",VLOOKUP(A35,'tariff 1'!$A$7:$L$72,6,FALSE))</f>
        <v/>
      </c>
      <c r="H35" s="65" t="str">
        <f t="shared" ref="H35" si="87">IF(F35="","",F35/G35*E35)</f>
        <v/>
      </c>
      <c r="I35" s="9" t="str">
        <f>IF(A35="","",VLOOKUP(A35,tariff!$G$7:$L$84,5,FALSE))</f>
        <v/>
      </c>
      <c r="J35" s="65" t="str">
        <f t="shared" ref="J35" si="88">IF(H35="","",H35/E35*G35)</f>
        <v/>
      </c>
      <c r="K35" s="9">
        <f t="shared" ref="K35" si="89">IF(I35="",0,1)</f>
        <v>0</v>
      </c>
      <c r="L35" s="9">
        <v>0</v>
      </c>
      <c r="M35" s="9">
        <v>1</v>
      </c>
      <c r="N35" s="9" t="str">
        <f t="shared" ref="N35" si="90">IF(A35="","",IF(M35=1,H35,0))</f>
        <v/>
      </c>
      <c r="O35" s="10" t="str">
        <f>IF('tariff 1'!I35="","",'tariff 1'!I35)</f>
        <v/>
      </c>
      <c r="P35" s="66"/>
    </row>
    <row r="36" spans="1:16" s="9" customFormat="1" x14ac:dyDescent="0.35">
      <c r="A36" s="9" t="str">
        <f>IF('tariff 1'!A36="","",'tariff 1'!A36)</f>
        <v/>
      </c>
      <c r="B36" s="9" t="str">
        <f>IF('tariff 1'!B36="","",'tariff 1'!B36)</f>
        <v/>
      </c>
      <c r="C36" s="10" t="str">
        <f>IF('tariff 1'!J36="","",'tariff 1'!J36)</f>
        <v/>
      </c>
      <c r="D36" s="10" t="str">
        <f>IF('tariff 1'!K36="","",'tariff 1'!K36)</f>
        <v/>
      </c>
      <c r="E36" s="10" t="str">
        <f>IF(ISNA(VLOOKUP(A36,tariff!$G$7:$L$500,3,FALSE)),"",VLOOKUP(A36,tariff!$G$7:$L$500,3,FALSE))</f>
        <v/>
      </c>
      <c r="F36" s="9" t="str">
        <f>IF(A36="","",VLOOKUP(A36,'tariff 1'!$A$7:$L$72,7,FALSE))</f>
        <v/>
      </c>
      <c r="G36" s="9" t="str">
        <f>IF(A36="","",VLOOKUP(A36,'tariff 1'!$A$7:$L$72,6,FALSE))</f>
        <v/>
      </c>
      <c r="H36" s="65" t="str">
        <f t="shared" ref="H36" si="91">IF(F36="","",F36/G36*E36)</f>
        <v/>
      </c>
      <c r="I36" s="9" t="str">
        <f>IF(A36="","",VLOOKUP(A36,tariff!$G$7:$L$84,5,FALSE))</f>
        <v/>
      </c>
      <c r="J36" s="65" t="str">
        <f t="shared" ref="J36" si="92">IF(H36="","",H36/E36*G36)</f>
        <v/>
      </c>
      <c r="K36" s="9">
        <f t="shared" ref="K36" si="93">IF(I36="",0,1)</f>
        <v>0</v>
      </c>
      <c r="L36" s="9">
        <v>0</v>
      </c>
      <c r="M36" s="9">
        <v>1</v>
      </c>
      <c r="N36" s="9" t="str">
        <f t="shared" ref="N36" si="94">IF(A36="","",IF(M36=1,H36,0))</f>
        <v/>
      </c>
      <c r="O36" s="10" t="str">
        <f>IF('tariff 1'!I36="","",'tariff 1'!I36)</f>
        <v/>
      </c>
      <c r="P36" s="66"/>
    </row>
    <row r="37" spans="1:16" s="9" customFormat="1" x14ac:dyDescent="0.35">
      <c r="A37" s="9" t="str">
        <f>IF('tariff 1'!A37="","",'tariff 1'!A37)</f>
        <v/>
      </c>
      <c r="B37" s="9" t="str">
        <f>IF('tariff 1'!B37="","",'tariff 1'!B37)</f>
        <v/>
      </c>
      <c r="C37" s="10" t="str">
        <f>IF('tariff 1'!J37="","",'tariff 1'!J37)</f>
        <v/>
      </c>
      <c r="D37" s="10" t="str">
        <f>IF('tariff 1'!K37="","",'tariff 1'!K37)</f>
        <v/>
      </c>
      <c r="E37" s="10" t="str">
        <f>IF(ISNA(VLOOKUP(A37,tariff!$G$7:$L$500,3,FALSE)),"",VLOOKUP(A37,tariff!$G$7:$L$500,3,FALSE))</f>
        <v/>
      </c>
      <c r="F37" s="9" t="str">
        <f>IF(A37="","",VLOOKUP(A37,'tariff 1'!$A$7:$L$72,7,FALSE))</f>
        <v/>
      </c>
      <c r="G37" s="9" t="str">
        <f>IF(A37="","",VLOOKUP(A37,'tariff 1'!$A$7:$L$72,6,FALSE))</f>
        <v/>
      </c>
      <c r="H37" s="65" t="str">
        <f t="shared" ref="H37" si="95">IF(F37="","",F37/G37*E37)</f>
        <v/>
      </c>
      <c r="I37" s="9" t="str">
        <f>IF(A37="","",VLOOKUP(A37,tariff!$G$7:$L$84,5,FALSE))</f>
        <v/>
      </c>
      <c r="J37" s="65" t="str">
        <f t="shared" ref="J37" si="96">IF(H37="","",H37/E37*G37)</f>
        <v/>
      </c>
      <c r="K37" s="9">
        <f t="shared" ref="K37" si="97">IF(I37="",0,1)</f>
        <v>0</v>
      </c>
      <c r="L37" s="9">
        <v>0</v>
      </c>
      <c r="M37" s="9">
        <v>1</v>
      </c>
      <c r="N37" s="9" t="str">
        <f t="shared" ref="N37" si="98">IF(A37="","",IF(M37=1,H37,0))</f>
        <v/>
      </c>
      <c r="O37" s="10" t="str">
        <f>IF('tariff 1'!I37="","",'tariff 1'!I37)</f>
        <v/>
      </c>
      <c r="P37" s="66"/>
    </row>
    <row r="38" spans="1:16" s="9" customFormat="1" x14ac:dyDescent="0.35">
      <c r="A38" s="9" t="str">
        <f>IF('tariff 1'!A38="","",'tariff 1'!A38)</f>
        <v/>
      </c>
      <c r="B38" s="9" t="str">
        <f>IF('tariff 1'!B38="","",'tariff 1'!B38)</f>
        <v/>
      </c>
      <c r="C38" s="10" t="str">
        <f>IF('tariff 1'!J38="","",'tariff 1'!J38)</f>
        <v/>
      </c>
      <c r="D38" s="10" t="str">
        <f>IF('tariff 1'!K38="","",'tariff 1'!K38)</f>
        <v/>
      </c>
      <c r="E38" s="10" t="str">
        <f>IF(ISNA(VLOOKUP(A38,tariff!$G$7:$L$500,3,FALSE)),"",VLOOKUP(A38,tariff!$G$7:$L$500,3,FALSE))</f>
        <v/>
      </c>
      <c r="F38" s="9" t="str">
        <f>IF(A38="","",VLOOKUP(A38,'tariff 1'!$A$7:$L$72,7,FALSE))</f>
        <v/>
      </c>
      <c r="G38" s="9" t="str">
        <f>IF(A38="","",VLOOKUP(A38,'tariff 1'!$A$7:$L$72,6,FALSE))</f>
        <v/>
      </c>
      <c r="H38" s="65" t="str">
        <f t="shared" ref="H38" si="99">IF(F38="","",F38/G38*E38)</f>
        <v/>
      </c>
      <c r="I38" s="9" t="str">
        <f>IF(A38="","",VLOOKUP(A38,tariff!$G$7:$L$84,5,FALSE))</f>
        <v/>
      </c>
      <c r="J38" s="65" t="str">
        <f t="shared" ref="J38" si="100">IF(H38="","",H38/E38*G38)</f>
        <v/>
      </c>
      <c r="K38" s="9">
        <f t="shared" ref="K38" si="101">IF(I38="",0,1)</f>
        <v>0</v>
      </c>
      <c r="L38" s="9">
        <v>0</v>
      </c>
      <c r="M38" s="9">
        <v>1</v>
      </c>
      <c r="N38" s="9" t="str">
        <f t="shared" ref="N38" si="102">IF(A38="","",IF(M38=1,H38,0))</f>
        <v/>
      </c>
      <c r="O38" s="10" t="str">
        <f>IF('tariff 1'!I38="","",'tariff 1'!I38)</f>
        <v/>
      </c>
      <c r="P38" s="66"/>
    </row>
    <row r="39" spans="1:16" s="9" customFormat="1" x14ac:dyDescent="0.35">
      <c r="A39" s="9" t="str">
        <f>IF('tariff 1'!A39="","",'tariff 1'!A39)</f>
        <v/>
      </c>
      <c r="B39" s="9" t="str">
        <f>IF('tariff 1'!B39="","",'tariff 1'!B39)</f>
        <v/>
      </c>
      <c r="C39" s="10" t="str">
        <f>IF('tariff 1'!J39="","",'tariff 1'!J39)</f>
        <v/>
      </c>
      <c r="D39" s="10" t="str">
        <f>IF('tariff 1'!K39="","",'tariff 1'!K39)</f>
        <v/>
      </c>
      <c r="E39" s="10" t="str">
        <f>IF(ISNA(VLOOKUP(A39,tariff!$G$7:$L$500,3,FALSE)),"",VLOOKUP(A39,tariff!$G$7:$L$500,3,FALSE))</f>
        <v/>
      </c>
      <c r="F39" s="9" t="str">
        <f>IF(A39="","",VLOOKUP(A39,'tariff 1'!$A$7:$L$72,7,FALSE))</f>
        <v/>
      </c>
      <c r="G39" s="9" t="str">
        <f>IF(A39="","",VLOOKUP(A39,'tariff 1'!$A$7:$L$72,6,FALSE))</f>
        <v/>
      </c>
      <c r="H39" s="65" t="str">
        <f t="shared" ref="H39" si="103">IF(F39="","",F39/G39*E39)</f>
        <v/>
      </c>
      <c r="I39" s="9" t="str">
        <f>IF(A39="","",VLOOKUP(A39,tariff!$G$7:$L$84,5,FALSE))</f>
        <v/>
      </c>
      <c r="J39" s="65" t="str">
        <f t="shared" ref="J39" si="104">IF(H39="","",H39/E39*G39)</f>
        <v/>
      </c>
      <c r="K39" s="9">
        <f t="shared" ref="K39" si="105">IF(I39="",0,1)</f>
        <v>0</v>
      </c>
      <c r="L39" s="9">
        <v>0</v>
      </c>
      <c r="M39" s="9">
        <v>1</v>
      </c>
      <c r="N39" s="9" t="str">
        <f t="shared" ref="N39" si="106">IF(A39="","",IF(M39=1,H39,0))</f>
        <v/>
      </c>
      <c r="O39" s="10" t="str">
        <f>IF('tariff 1'!I39="","",'tariff 1'!I39)</f>
        <v/>
      </c>
      <c r="P39" s="66"/>
    </row>
    <row r="40" spans="1:16" s="9" customFormat="1" x14ac:dyDescent="0.35">
      <c r="A40" s="9" t="str">
        <f>IF('tariff 1'!A40="","",'tariff 1'!A40)</f>
        <v/>
      </c>
      <c r="B40" s="9" t="str">
        <f>IF('tariff 1'!B40="","",'tariff 1'!B40)</f>
        <v/>
      </c>
      <c r="C40" s="10" t="str">
        <f>IF('tariff 1'!J40="","",'tariff 1'!J40)</f>
        <v/>
      </c>
      <c r="D40" s="10" t="str">
        <f>IF('tariff 1'!K40="","",'tariff 1'!K40)</f>
        <v/>
      </c>
      <c r="E40" s="10" t="str">
        <f>IF(ISNA(VLOOKUP(A40,tariff!$G$7:$L$500,3,FALSE)),"",VLOOKUP(A40,tariff!$G$7:$L$500,3,FALSE))</f>
        <v/>
      </c>
      <c r="F40" s="9" t="str">
        <f>IF(A40="","",VLOOKUP(A40,'tariff 1'!$A$7:$L$72,7,FALSE))</f>
        <v/>
      </c>
      <c r="G40" s="9" t="str">
        <f>IF(A40="","",VLOOKUP(A40,'tariff 1'!$A$7:$L$72,6,FALSE))</f>
        <v/>
      </c>
      <c r="H40" s="65" t="str">
        <f t="shared" ref="H40" si="107">IF(F40="","",F40/G40*E40)</f>
        <v/>
      </c>
      <c r="I40" s="9" t="str">
        <f>IF(A40="","",VLOOKUP(A40,tariff!$G$7:$L$84,5,FALSE))</f>
        <v/>
      </c>
      <c r="J40" s="65" t="str">
        <f t="shared" ref="J40" si="108">IF(H40="","",H40/E40*G40)</f>
        <v/>
      </c>
      <c r="K40" s="9">
        <f t="shared" ref="K40" si="109">IF(I40="",0,1)</f>
        <v>0</v>
      </c>
      <c r="L40" s="9">
        <v>0</v>
      </c>
      <c r="M40" s="9">
        <v>1</v>
      </c>
      <c r="N40" s="9" t="str">
        <f t="shared" ref="N40" si="110">IF(A40="","",IF(M40=1,H40,0))</f>
        <v/>
      </c>
      <c r="O40" s="10" t="str">
        <f>IF('tariff 1'!I40="","",'tariff 1'!I40)</f>
        <v/>
      </c>
      <c r="P40" s="66"/>
    </row>
    <row r="41" spans="1:16" s="9" customFormat="1" x14ac:dyDescent="0.35">
      <c r="A41" s="9" t="str">
        <f>IF('tariff 1'!A41="","",'tariff 1'!A41)</f>
        <v/>
      </c>
      <c r="B41" s="9" t="str">
        <f>IF('tariff 1'!B41="","",'tariff 1'!B41)</f>
        <v/>
      </c>
      <c r="C41" s="10" t="str">
        <f>IF('tariff 1'!J41="","",'tariff 1'!J41)</f>
        <v/>
      </c>
      <c r="D41" s="10" t="str">
        <f>IF('tariff 1'!K41="","",'tariff 1'!K41)</f>
        <v/>
      </c>
      <c r="E41" s="10" t="str">
        <f>IF(ISNA(VLOOKUP(A41,tariff!$G$7:$L$500,3,FALSE)),"",VLOOKUP(A41,tariff!$G$7:$L$500,3,FALSE))</f>
        <v/>
      </c>
      <c r="F41" s="9" t="str">
        <f>IF(A41="","",VLOOKUP(A41,'tariff 1'!$A$7:$L$72,7,FALSE))</f>
        <v/>
      </c>
      <c r="G41" s="9" t="str">
        <f>IF(A41="","",VLOOKUP(A41,'tariff 1'!$A$7:$L$72,6,FALSE))</f>
        <v/>
      </c>
      <c r="H41" s="65" t="str">
        <f t="shared" ref="H41" si="111">IF(F41="","",F41/G41*E41)</f>
        <v/>
      </c>
      <c r="I41" s="9" t="str">
        <f>IF(A41="","",VLOOKUP(A41,tariff!$G$7:$L$84,5,FALSE))</f>
        <v/>
      </c>
      <c r="J41" s="65" t="str">
        <f t="shared" ref="J41" si="112">IF(H41="","",H41/E41*G41)</f>
        <v/>
      </c>
      <c r="K41" s="9">
        <f t="shared" ref="K41" si="113">IF(I41="",0,1)</f>
        <v>0</v>
      </c>
      <c r="L41" s="9">
        <v>0</v>
      </c>
      <c r="M41" s="9">
        <v>1</v>
      </c>
      <c r="N41" s="9" t="str">
        <f t="shared" ref="N41" si="114">IF(A41="","",IF(M41=1,H41,0))</f>
        <v/>
      </c>
      <c r="O41" s="10" t="str">
        <f>IF('tariff 1'!I41="","",'tariff 1'!I41)</f>
        <v/>
      </c>
      <c r="P41" s="66"/>
    </row>
    <row r="42" spans="1:16" s="9" customFormat="1" x14ac:dyDescent="0.35">
      <c r="A42" s="9" t="str">
        <f>IF('tariff 1'!A42="","",'tariff 1'!A42)</f>
        <v/>
      </c>
      <c r="B42" s="9" t="str">
        <f>IF('tariff 1'!B42="","",'tariff 1'!B42)</f>
        <v/>
      </c>
      <c r="C42" s="10" t="str">
        <f>IF('tariff 1'!J42="","",'tariff 1'!J42)</f>
        <v/>
      </c>
      <c r="D42" s="10" t="str">
        <f>IF('tariff 1'!K42="","",'tariff 1'!K42)</f>
        <v/>
      </c>
      <c r="E42" s="10" t="str">
        <f>IF(ISNA(VLOOKUP(A42,tariff!$G$7:$L$500,3,FALSE)),"",VLOOKUP(A42,tariff!$G$7:$L$500,3,FALSE))</f>
        <v/>
      </c>
      <c r="F42" s="9" t="str">
        <f>IF(A42="","",VLOOKUP(A42,'tariff 1'!$A$7:$L$72,7,FALSE))</f>
        <v/>
      </c>
      <c r="G42" s="9" t="str">
        <f>IF(A42="","",VLOOKUP(A42,'tariff 1'!$A$7:$L$72,6,FALSE))</f>
        <v/>
      </c>
      <c r="H42" s="65" t="str">
        <f t="shared" ref="H42" si="115">IF(F42="","",F42/G42*E42)</f>
        <v/>
      </c>
      <c r="I42" s="9" t="str">
        <f>IF(A42="","",VLOOKUP(A42,tariff!$G$7:$L$84,5,FALSE))</f>
        <v/>
      </c>
      <c r="J42" s="65" t="str">
        <f t="shared" ref="J42" si="116">IF(H42="","",H42/E42*G42)</f>
        <v/>
      </c>
      <c r="K42" s="9">
        <f t="shared" ref="K42" si="117">IF(I42="",0,1)</f>
        <v>0</v>
      </c>
      <c r="L42" s="9">
        <v>0</v>
      </c>
      <c r="M42" s="9">
        <v>1</v>
      </c>
      <c r="N42" s="9" t="str">
        <f t="shared" ref="N42" si="118">IF(A42="","",IF(M42=1,H42,0))</f>
        <v/>
      </c>
      <c r="O42" s="10" t="str">
        <f>IF('tariff 1'!I42="","",'tariff 1'!I42)</f>
        <v/>
      </c>
      <c r="P42" s="66"/>
    </row>
    <row r="43" spans="1:16" s="9" customFormat="1" x14ac:dyDescent="0.35">
      <c r="A43" s="9" t="str">
        <f>IF('tariff 1'!A43="","",'tariff 1'!A43)</f>
        <v/>
      </c>
      <c r="B43" s="9" t="str">
        <f>IF('tariff 1'!B43="","",'tariff 1'!B43)</f>
        <v/>
      </c>
      <c r="C43" s="10" t="str">
        <f>IF('tariff 1'!J43="","",'tariff 1'!J43)</f>
        <v/>
      </c>
      <c r="D43" s="10" t="str">
        <f>IF('tariff 1'!K43="","",'tariff 1'!K43)</f>
        <v/>
      </c>
      <c r="E43" s="10" t="str">
        <f>IF(ISNA(VLOOKUP(A43,tariff!$G$7:$L$500,3,FALSE)),"",VLOOKUP(A43,tariff!$G$7:$L$500,3,FALSE))</f>
        <v/>
      </c>
      <c r="F43" s="9" t="str">
        <f>IF(A43="","",VLOOKUP(A43,'tariff 1'!$A$7:$L$72,7,FALSE))</f>
        <v/>
      </c>
      <c r="G43" s="9" t="str">
        <f>IF(A43="","",VLOOKUP(A43,'tariff 1'!$A$7:$L$72,6,FALSE))</f>
        <v/>
      </c>
      <c r="H43" s="65" t="str">
        <f t="shared" ref="H43" si="119">IF(F43="","",F43/G43*E43)</f>
        <v/>
      </c>
      <c r="I43" s="9" t="str">
        <f>IF(A43="","",VLOOKUP(A43,tariff!$G$7:$L$84,5,FALSE))</f>
        <v/>
      </c>
      <c r="J43" s="65" t="str">
        <f t="shared" ref="J43" si="120">IF(H43="","",H43/E43*G43)</f>
        <v/>
      </c>
      <c r="K43" s="9">
        <f t="shared" ref="K43" si="121">IF(I43="",0,1)</f>
        <v>0</v>
      </c>
      <c r="L43" s="9">
        <v>0</v>
      </c>
      <c r="M43" s="9">
        <v>1</v>
      </c>
      <c r="N43" s="9" t="str">
        <f t="shared" ref="N43" si="122">IF(A43="","",IF(M43=1,H43,0))</f>
        <v/>
      </c>
      <c r="O43" s="10" t="str">
        <f>IF('tariff 1'!I43="","",'tariff 1'!I43)</f>
        <v/>
      </c>
      <c r="P43" s="66"/>
    </row>
    <row r="44" spans="1:16" s="9" customFormat="1" x14ac:dyDescent="0.35">
      <c r="A44" s="9" t="str">
        <f>IF('tariff 1'!A44="","",'tariff 1'!A44)</f>
        <v/>
      </c>
      <c r="B44" s="9" t="str">
        <f>IF('tariff 1'!B44="","",'tariff 1'!B44)</f>
        <v/>
      </c>
      <c r="C44" s="10" t="str">
        <f>IF('tariff 1'!J44="","",'tariff 1'!J44)</f>
        <v/>
      </c>
      <c r="D44" s="10" t="str">
        <f>IF('tariff 1'!K44="","",'tariff 1'!K44)</f>
        <v/>
      </c>
      <c r="E44" s="10" t="str">
        <f>IF(ISNA(VLOOKUP(A44,tariff!$G$7:$L$500,3,FALSE)),"",VLOOKUP(A44,tariff!$G$7:$L$500,3,FALSE))</f>
        <v/>
      </c>
      <c r="F44" s="9" t="str">
        <f>IF(A44="","",VLOOKUP(A44,'tariff 1'!$A$7:$L$72,7,FALSE))</f>
        <v/>
      </c>
      <c r="G44" s="9" t="str">
        <f>IF(A44="","",VLOOKUP(A44,'tariff 1'!$A$7:$L$72,6,FALSE))</f>
        <v/>
      </c>
      <c r="H44" s="65" t="str">
        <f t="shared" ref="H44" si="123">IF(F44="","",F44/G44*E44)</f>
        <v/>
      </c>
      <c r="I44" s="9" t="str">
        <f>IF(A44="","",VLOOKUP(A44,tariff!$G$7:$L$84,5,FALSE))</f>
        <v/>
      </c>
      <c r="J44" s="65" t="str">
        <f t="shared" ref="J44" si="124">IF(H44="","",H44/E44*G44)</f>
        <v/>
      </c>
      <c r="K44" s="9">
        <f t="shared" ref="K44" si="125">IF(I44="",0,1)</f>
        <v>0</v>
      </c>
      <c r="L44" s="9">
        <v>0</v>
      </c>
      <c r="M44" s="9">
        <v>1</v>
      </c>
      <c r="N44" s="9" t="str">
        <f t="shared" ref="N44" si="126">IF(A44="","",IF(M44=1,H44,0))</f>
        <v/>
      </c>
      <c r="O44" s="10" t="str">
        <f>IF('tariff 1'!I44="","",'tariff 1'!I44)</f>
        <v/>
      </c>
      <c r="P44" s="66"/>
    </row>
    <row r="45" spans="1:16" s="9" customFormat="1" x14ac:dyDescent="0.35">
      <c r="A45" s="9" t="str">
        <f>IF('tariff 1'!A45="","",'tariff 1'!A45)</f>
        <v/>
      </c>
      <c r="B45" s="9" t="str">
        <f>IF('tariff 1'!B45="","",'tariff 1'!B45)</f>
        <v/>
      </c>
      <c r="C45" s="10" t="str">
        <f>IF('tariff 1'!J45="","",'tariff 1'!J45)</f>
        <v/>
      </c>
      <c r="D45" s="10" t="str">
        <f>IF('tariff 1'!K45="","",'tariff 1'!K45)</f>
        <v/>
      </c>
      <c r="E45" s="10" t="str">
        <f>IF(ISNA(VLOOKUP(A45,tariff!$G$7:$L$500,3,FALSE)),"",VLOOKUP(A45,tariff!$G$7:$L$500,3,FALSE))</f>
        <v/>
      </c>
      <c r="F45" s="9" t="str">
        <f>IF(A45="","",VLOOKUP(A45,'tariff 1'!$A$7:$L$72,7,FALSE))</f>
        <v/>
      </c>
      <c r="G45" s="9" t="str">
        <f>IF(A45="","",VLOOKUP(A45,'tariff 1'!$A$7:$L$72,6,FALSE))</f>
        <v/>
      </c>
      <c r="H45" s="65" t="str">
        <f t="shared" ref="H45" si="127">IF(F45="","",F45/G45*E45)</f>
        <v/>
      </c>
      <c r="I45" s="9" t="str">
        <f>IF(A45="","",VLOOKUP(A45,tariff!$G$7:$L$84,5,FALSE))</f>
        <v/>
      </c>
      <c r="J45" s="65" t="str">
        <f t="shared" ref="J45" si="128">IF(H45="","",H45/E45*G45)</f>
        <v/>
      </c>
      <c r="K45" s="9">
        <f t="shared" ref="K45" si="129">IF(I45="",0,1)</f>
        <v>0</v>
      </c>
      <c r="L45" s="9">
        <v>0</v>
      </c>
      <c r="M45" s="9">
        <v>1</v>
      </c>
      <c r="N45" s="9" t="str">
        <f t="shared" ref="N45" si="130">IF(A45="","",IF(M45=1,H45,0))</f>
        <v/>
      </c>
      <c r="O45" s="10" t="str">
        <f>IF('tariff 1'!I45="","",'tariff 1'!I45)</f>
        <v/>
      </c>
      <c r="P45" s="66"/>
    </row>
    <row r="46" spans="1:16" s="9" customFormat="1" x14ac:dyDescent="0.35">
      <c r="A46" s="9" t="str">
        <f>IF('tariff 1'!A46="","",'tariff 1'!A46)</f>
        <v/>
      </c>
      <c r="B46" s="9" t="str">
        <f>IF('tariff 1'!B46="","",'tariff 1'!B46)</f>
        <v/>
      </c>
      <c r="C46" s="10" t="str">
        <f>IF('tariff 1'!J46="","",'tariff 1'!J46)</f>
        <v/>
      </c>
      <c r="D46" s="10" t="str">
        <f>IF('tariff 1'!K46="","",'tariff 1'!K46)</f>
        <v/>
      </c>
      <c r="E46" s="10" t="str">
        <f>IF(ISNA(VLOOKUP(A46,tariff!$G$7:$L$500,3,FALSE)),"",VLOOKUP(A46,tariff!$G$7:$L$500,3,FALSE))</f>
        <v/>
      </c>
      <c r="F46" s="9" t="str">
        <f>IF(A46="","",VLOOKUP(A46,'tariff 1'!$A$7:$L$72,7,FALSE))</f>
        <v/>
      </c>
      <c r="G46" s="9" t="str">
        <f>IF(A46="","",VLOOKUP(A46,'tariff 1'!$A$7:$L$72,6,FALSE))</f>
        <v/>
      </c>
      <c r="H46" s="65" t="str">
        <f t="shared" ref="H46" si="131">IF(F46="","",F46/G46*E46)</f>
        <v/>
      </c>
      <c r="I46" s="9" t="str">
        <f>IF(A46="","",VLOOKUP(A46,tariff!$G$7:$L$84,5,FALSE))</f>
        <v/>
      </c>
      <c r="J46" s="65" t="str">
        <f t="shared" ref="J46" si="132">IF(H46="","",H46/E46*G46)</f>
        <v/>
      </c>
      <c r="K46" s="9">
        <f t="shared" ref="K46" si="133">IF(I46="",0,1)</f>
        <v>0</v>
      </c>
      <c r="L46" s="9">
        <v>0</v>
      </c>
      <c r="M46" s="9">
        <v>1</v>
      </c>
      <c r="N46" s="9" t="str">
        <f t="shared" ref="N46" si="134">IF(A46="","",IF(M46=1,H46,0))</f>
        <v/>
      </c>
      <c r="O46" s="10" t="str">
        <f>IF('tariff 1'!I46="","",'tariff 1'!I46)</f>
        <v/>
      </c>
      <c r="P46" s="66"/>
    </row>
    <row r="47" spans="1:16" s="9" customFormat="1" x14ac:dyDescent="0.35">
      <c r="A47" s="9" t="str">
        <f>IF('tariff 1'!A47="","",'tariff 1'!A47)</f>
        <v/>
      </c>
      <c r="B47" s="9" t="str">
        <f>IF('tariff 1'!B47="","",'tariff 1'!B47)</f>
        <v/>
      </c>
      <c r="C47" s="10" t="str">
        <f>IF('tariff 1'!J47="","",'tariff 1'!J47)</f>
        <v/>
      </c>
      <c r="D47" s="10" t="str">
        <f>IF('tariff 1'!K47="","",'tariff 1'!K47)</f>
        <v/>
      </c>
      <c r="E47" s="10" t="str">
        <f>IF(ISNA(VLOOKUP(A47,tariff!$G$7:$L$500,3,FALSE)),"",VLOOKUP(A47,tariff!$G$7:$L$500,3,FALSE))</f>
        <v/>
      </c>
      <c r="F47" s="9" t="str">
        <f>IF(A47="","",VLOOKUP(A47,'tariff 1'!$A$7:$L$72,7,FALSE))</f>
        <v/>
      </c>
      <c r="G47" s="9" t="str">
        <f>IF(A47="","",VLOOKUP(A47,'tariff 1'!$A$7:$L$72,6,FALSE))</f>
        <v/>
      </c>
      <c r="H47" s="65" t="str">
        <f t="shared" ref="H47" si="135">IF(F47="","",F47/G47*E47)</f>
        <v/>
      </c>
      <c r="I47" s="9" t="str">
        <f>IF(A47="","",VLOOKUP(A47,tariff!$G$7:$L$84,5,FALSE))</f>
        <v/>
      </c>
      <c r="J47" s="65" t="str">
        <f t="shared" ref="J47" si="136">IF(H47="","",H47/E47*G47)</f>
        <v/>
      </c>
      <c r="K47" s="9">
        <f t="shared" ref="K47" si="137">IF(I47="",0,1)</f>
        <v>0</v>
      </c>
      <c r="L47" s="9">
        <v>0</v>
      </c>
      <c r="M47" s="9">
        <v>1</v>
      </c>
      <c r="N47" s="9" t="str">
        <f t="shared" ref="N47" si="138">IF(A47="","",IF(M47=1,H47,0))</f>
        <v/>
      </c>
      <c r="O47" s="10" t="str">
        <f>IF('tariff 1'!I47="","",'tariff 1'!I47)</f>
        <v/>
      </c>
      <c r="P47" s="66"/>
    </row>
    <row r="48" spans="1:16" s="9" customFormat="1" x14ac:dyDescent="0.35">
      <c r="A48" s="9" t="str">
        <f>IF('tariff 1'!A48="","",'tariff 1'!A48)</f>
        <v/>
      </c>
      <c r="B48" s="9" t="str">
        <f>IF('tariff 1'!B48="","",'tariff 1'!B48)</f>
        <v/>
      </c>
      <c r="C48" s="10" t="str">
        <f>IF('tariff 1'!J48="","",'tariff 1'!J48)</f>
        <v/>
      </c>
      <c r="D48" s="10" t="str">
        <f>IF('tariff 1'!K48="","",'tariff 1'!K48)</f>
        <v/>
      </c>
      <c r="E48" s="10" t="str">
        <f>IF(ISNA(VLOOKUP(A48,tariff!$G$7:$L$500,3,FALSE)),"",VLOOKUP(A48,tariff!$G$7:$L$500,3,FALSE))</f>
        <v/>
      </c>
      <c r="F48" s="9" t="str">
        <f>IF(A48="","",VLOOKUP(A48,'tariff 1'!$A$7:$L$72,7,FALSE))</f>
        <v/>
      </c>
      <c r="G48" s="9" t="str">
        <f>IF(A48="","",VLOOKUP(A48,'tariff 1'!$A$7:$L$72,6,FALSE))</f>
        <v/>
      </c>
      <c r="H48" s="65" t="str">
        <f t="shared" ref="H48" si="139">IF(F48="","",F48/G48*E48)</f>
        <v/>
      </c>
      <c r="I48" s="9" t="str">
        <f>IF(A48="","",VLOOKUP(A48,tariff!$G$7:$L$84,5,FALSE))</f>
        <v/>
      </c>
      <c r="J48" s="65" t="str">
        <f t="shared" ref="J48" si="140">IF(H48="","",H48/E48*G48)</f>
        <v/>
      </c>
      <c r="K48" s="9">
        <f t="shared" ref="K48" si="141">IF(I48="",0,1)</f>
        <v>0</v>
      </c>
      <c r="L48" s="9">
        <v>0</v>
      </c>
      <c r="M48" s="9">
        <v>1</v>
      </c>
      <c r="N48" s="9" t="str">
        <f t="shared" ref="N48" si="142">IF(A48="","",IF(M48=1,H48,0))</f>
        <v/>
      </c>
      <c r="O48" s="10" t="str">
        <f>IF('tariff 1'!I48="","",'tariff 1'!I48)</f>
        <v/>
      </c>
      <c r="P48" s="66"/>
    </row>
    <row r="49" spans="1:16" s="9" customFormat="1" x14ac:dyDescent="0.35">
      <c r="A49" s="9" t="str">
        <f>IF('tariff 1'!A49="","",'tariff 1'!A49)</f>
        <v/>
      </c>
      <c r="B49" s="9" t="str">
        <f>IF('tariff 1'!B49="","",'tariff 1'!B49)</f>
        <v/>
      </c>
      <c r="C49" s="10" t="str">
        <f>IF('tariff 1'!J49="","",'tariff 1'!J49)</f>
        <v/>
      </c>
      <c r="D49" s="10" t="str">
        <f>IF('tariff 1'!K49="","",'tariff 1'!K49)</f>
        <v/>
      </c>
      <c r="E49" s="10" t="str">
        <f>IF(ISNA(VLOOKUP(A49,tariff!$G$7:$L$500,3,FALSE)),"",VLOOKUP(A49,tariff!$G$7:$L$500,3,FALSE))</f>
        <v/>
      </c>
      <c r="F49" s="9" t="str">
        <f>IF(A49="","",VLOOKUP(A49,'tariff 1'!$A$7:$L$72,7,FALSE))</f>
        <v/>
      </c>
      <c r="G49" s="9" t="str">
        <f>IF(A49="","",VLOOKUP(A49,'tariff 1'!$A$7:$L$72,6,FALSE))</f>
        <v/>
      </c>
      <c r="H49" s="65" t="str">
        <f t="shared" ref="H49:H75" si="143">IF(F49="","",F49/G49*E49)</f>
        <v/>
      </c>
      <c r="I49" s="9" t="str">
        <f>IF(A49="","",VLOOKUP(A49,tariff!$G$7:$L$84,5,FALSE))</f>
        <v/>
      </c>
      <c r="J49" s="65" t="str">
        <f t="shared" ref="J49:J75" si="144">IF(H49="","",H49/E49*G49)</f>
        <v/>
      </c>
      <c r="K49" s="9">
        <f t="shared" ref="K49:K75" si="145">IF(I49="",0,1)</f>
        <v>0</v>
      </c>
      <c r="L49" s="9">
        <v>0</v>
      </c>
      <c r="M49" s="9">
        <v>1</v>
      </c>
      <c r="N49" s="9" t="str">
        <f t="shared" ref="N49:N75" si="146">IF(A49="","",IF(M49=1,H49,0))</f>
        <v/>
      </c>
      <c r="O49" s="10" t="str">
        <f>IF('tariff 1'!I49="","",'tariff 1'!I49)</f>
        <v/>
      </c>
      <c r="P49" s="66"/>
    </row>
    <row r="50" spans="1:16" s="9" customFormat="1" x14ac:dyDescent="0.35">
      <c r="A50" s="9" t="str">
        <f>IF('tariff 1'!A50="","",'tariff 1'!A50)</f>
        <v/>
      </c>
      <c r="B50" s="9" t="str">
        <f>IF('tariff 1'!B50="","",'tariff 1'!B50)</f>
        <v/>
      </c>
      <c r="C50" s="10" t="str">
        <f>IF('tariff 1'!J50="","",'tariff 1'!J50)</f>
        <v/>
      </c>
      <c r="D50" s="10" t="str">
        <f>IF('tariff 1'!K50="","",'tariff 1'!K50)</f>
        <v/>
      </c>
      <c r="E50" s="10" t="str">
        <f>IF(ISNA(VLOOKUP(A50,tariff!$G$7:$L$500,3,FALSE)),"",VLOOKUP(A50,tariff!$G$7:$L$500,3,FALSE))</f>
        <v/>
      </c>
      <c r="F50" s="9" t="str">
        <f>IF(A50="","",VLOOKUP(A50,'tariff 1'!$A$7:$L$72,7,FALSE))</f>
        <v/>
      </c>
      <c r="G50" s="9" t="str">
        <f>IF(A50="","",VLOOKUP(A50,'tariff 1'!$A$7:$L$72,6,FALSE))</f>
        <v/>
      </c>
      <c r="H50" s="65" t="str">
        <f t="shared" si="143"/>
        <v/>
      </c>
      <c r="I50" s="9" t="str">
        <f>IF(A50="","",VLOOKUP(A50,tariff!$G$7:$L$84,5,FALSE))</f>
        <v/>
      </c>
      <c r="J50" s="65" t="str">
        <f t="shared" si="144"/>
        <v/>
      </c>
      <c r="K50" s="9">
        <f t="shared" si="145"/>
        <v>0</v>
      </c>
      <c r="L50" s="9">
        <v>0</v>
      </c>
      <c r="M50" s="9">
        <v>1</v>
      </c>
      <c r="N50" s="9" t="str">
        <f t="shared" si="146"/>
        <v/>
      </c>
      <c r="O50" s="10" t="str">
        <f>IF('tariff 1'!I50="","",'tariff 1'!I50)</f>
        <v/>
      </c>
      <c r="P50" s="66"/>
    </row>
    <row r="51" spans="1:16" s="9" customFormat="1" x14ac:dyDescent="0.35">
      <c r="A51" s="9" t="str">
        <f>IF('tariff 1'!A51="","",'tariff 1'!A51)</f>
        <v/>
      </c>
      <c r="B51" s="9" t="str">
        <f>IF('tariff 1'!B51="","",'tariff 1'!B51)</f>
        <v/>
      </c>
      <c r="C51" s="10" t="str">
        <f>IF('tariff 1'!J51="","",'tariff 1'!J51)</f>
        <v/>
      </c>
      <c r="D51" s="10" t="str">
        <f>IF('tariff 1'!K51="","",'tariff 1'!K51)</f>
        <v/>
      </c>
      <c r="E51" s="10" t="str">
        <f>IF(ISNA(VLOOKUP(A51,tariff!$G$7:$L$500,3,FALSE)),"",VLOOKUP(A51,tariff!$G$7:$L$500,3,FALSE))</f>
        <v/>
      </c>
      <c r="F51" s="9" t="str">
        <f>IF(A51="","",VLOOKUP(A51,'tariff 1'!$A$7:$L$72,7,FALSE))</f>
        <v/>
      </c>
      <c r="G51" s="9" t="str">
        <f>IF(A51="","",VLOOKUP(A51,'tariff 1'!$A$7:$L$72,6,FALSE))</f>
        <v/>
      </c>
      <c r="H51" s="65" t="str">
        <f t="shared" si="143"/>
        <v/>
      </c>
      <c r="I51" s="9" t="str">
        <f>IF(A51="","",VLOOKUP(A51,tariff!$G$7:$L$84,5,FALSE))</f>
        <v/>
      </c>
      <c r="J51" s="65" t="str">
        <f t="shared" si="144"/>
        <v/>
      </c>
      <c r="K51" s="9">
        <f t="shared" si="145"/>
        <v>0</v>
      </c>
      <c r="L51" s="9">
        <v>0</v>
      </c>
      <c r="M51" s="9">
        <v>1</v>
      </c>
      <c r="N51" s="9" t="str">
        <f t="shared" si="146"/>
        <v/>
      </c>
      <c r="O51" s="10" t="str">
        <f>IF('tariff 1'!I51="","",'tariff 1'!I51)</f>
        <v/>
      </c>
      <c r="P51" s="66"/>
    </row>
    <row r="52" spans="1:16" s="9" customFormat="1" x14ac:dyDescent="0.35">
      <c r="A52" s="9" t="str">
        <f>IF('tariff 1'!A52="","",'tariff 1'!A52)</f>
        <v/>
      </c>
      <c r="B52" s="9" t="str">
        <f>IF('tariff 1'!B52="","",'tariff 1'!B52)</f>
        <v/>
      </c>
      <c r="C52" s="10" t="str">
        <f>IF('tariff 1'!J52="","",'tariff 1'!J52)</f>
        <v/>
      </c>
      <c r="D52" s="10" t="str">
        <f>IF('tariff 1'!K52="","",'tariff 1'!K52)</f>
        <v/>
      </c>
      <c r="E52" s="10" t="str">
        <f>IF(ISNA(VLOOKUP(A52,tariff!$G$7:$L$500,3,FALSE)),"",VLOOKUP(A52,tariff!$G$7:$L$500,3,FALSE))</f>
        <v/>
      </c>
      <c r="F52" s="9" t="str">
        <f>IF(A52="","",VLOOKUP(A52,'tariff 1'!$A$7:$L$72,7,FALSE))</f>
        <v/>
      </c>
      <c r="G52" s="9" t="str">
        <f>IF(A52="","",VLOOKUP(A52,'tariff 1'!$A$7:$L$72,6,FALSE))</f>
        <v/>
      </c>
      <c r="H52" s="65" t="str">
        <f t="shared" si="143"/>
        <v/>
      </c>
      <c r="I52" s="9" t="str">
        <f>IF(A52="","",VLOOKUP(A52,tariff!$G$7:$L$84,5,FALSE))</f>
        <v/>
      </c>
      <c r="J52" s="65" t="str">
        <f t="shared" si="144"/>
        <v/>
      </c>
      <c r="K52" s="9">
        <f t="shared" si="145"/>
        <v>0</v>
      </c>
      <c r="L52" s="9">
        <v>0</v>
      </c>
      <c r="M52" s="9">
        <v>1</v>
      </c>
      <c r="N52" s="9" t="str">
        <f t="shared" si="146"/>
        <v/>
      </c>
      <c r="O52" s="10" t="str">
        <f>IF('tariff 1'!I52="","",'tariff 1'!I52)</f>
        <v/>
      </c>
      <c r="P52" s="66"/>
    </row>
    <row r="53" spans="1:16" s="9" customFormat="1" x14ac:dyDescent="0.35">
      <c r="A53" s="9" t="str">
        <f>IF('tariff 1'!A53="","",'tariff 1'!A53)</f>
        <v/>
      </c>
      <c r="B53" s="9" t="str">
        <f>IF('tariff 1'!B53="","",'tariff 1'!B53)</f>
        <v/>
      </c>
      <c r="C53" s="10" t="str">
        <f>IF('tariff 1'!J53="","",'tariff 1'!J53)</f>
        <v/>
      </c>
      <c r="D53" s="10" t="str">
        <f>IF('tariff 1'!K53="","",'tariff 1'!K53)</f>
        <v/>
      </c>
      <c r="E53" s="10" t="str">
        <f>IF(ISNA(VLOOKUP(A53,tariff!$G$7:$L$500,3,FALSE)),"",VLOOKUP(A53,tariff!$G$7:$L$500,3,FALSE))</f>
        <v/>
      </c>
      <c r="F53" s="9" t="str">
        <f>IF(A53="","",VLOOKUP(A53,'tariff 1'!$A$7:$L$72,7,FALSE))</f>
        <v/>
      </c>
      <c r="G53" s="9" t="str">
        <f>IF(A53="","",VLOOKUP(A53,'tariff 1'!$A$7:$L$72,6,FALSE))</f>
        <v/>
      </c>
      <c r="H53" s="65" t="str">
        <f t="shared" si="143"/>
        <v/>
      </c>
      <c r="I53" s="9" t="str">
        <f>IF(A53="","",VLOOKUP(A53,tariff!$G$7:$L$84,5,FALSE))</f>
        <v/>
      </c>
      <c r="J53" s="65" t="str">
        <f t="shared" si="144"/>
        <v/>
      </c>
      <c r="K53" s="9">
        <f t="shared" si="145"/>
        <v>0</v>
      </c>
      <c r="L53" s="9">
        <v>0</v>
      </c>
      <c r="M53" s="9">
        <v>1</v>
      </c>
      <c r="N53" s="9" t="str">
        <f t="shared" si="146"/>
        <v/>
      </c>
      <c r="O53" s="10" t="str">
        <f>IF('tariff 1'!I53="","",'tariff 1'!I53)</f>
        <v/>
      </c>
      <c r="P53" s="66"/>
    </row>
    <row r="54" spans="1:16" s="9" customFormat="1" x14ac:dyDescent="0.35">
      <c r="A54" s="9" t="str">
        <f>IF('tariff 1'!A54="","",'tariff 1'!A54)</f>
        <v/>
      </c>
      <c r="B54" s="9" t="str">
        <f>IF('tariff 1'!B54="","",'tariff 1'!B54)</f>
        <v/>
      </c>
      <c r="C54" s="10" t="str">
        <f>IF('tariff 1'!J54="","",'tariff 1'!J54)</f>
        <v/>
      </c>
      <c r="D54" s="10" t="str">
        <f>IF('tariff 1'!K54="","",'tariff 1'!K54)</f>
        <v/>
      </c>
      <c r="E54" s="10" t="str">
        <f>IF(ISNA(VLOOKUP(A54,tariff!$G$7:$L$500,3,FALSE)),"",VLOOKUP(A54,tariff!$G$7:$L$500,3,FALSE))</f>
        <v/>
      </c>
      <c r="F54" s="9" t="str">
        <f>IF(A54="","",VLOOKUP(A54,'tariff 1'!$A$7:$L$72,7,FALSE))</f>
        <v/>
      </c>
      <c r="G54" s="9" t="str">
        <f>IF(A54="","",VLOOKUP(A54,'tariff 1'!$A$7:$L$72,6,FALSE))</f>
        <v/>
      </c>
      <c r="H54" s="65" t="str">
        <f t="shared" si="143"/>
        <v/>
      </c>
      <c r="I54" s="9" t="str">
        <f>IF(A54="","",VLOOKUP(A54,tariff!$G$7:$L$84,5,FALSE))</f>
        <v/>
      </c>
      <c r="J54" s="65" t="str">
        <f t="shared" si="144"/>
        <v/>
      </c>
      <c r="K54" s="9">
        <f t="shared" si="145"/>
        <v>0</v>
      </c>
      <c r="L54" s="9">
        <v>0</v>
      </c>
      <c r="M54" s="9">
        <v>1</v>
      </c>
      <c r="N54" s="9" t="str">
        <f t="shared" si="146"/>
        <v/>
      </c>
      <c r="O54" s="10" t="str">
        <f>IF('tariff 1'!I54="","",'tariff 1'!I54)</f>
        <v/>
      </c>
      <c r="P54" s="66"/>
    </row>
    <row r="55" spans="1:16" s="9" customFormat="1" x14ac:dyDescent="0.35">
      <c r="A55" s="9" t="str">
        <f>IF('tariff 1'!A55="","",'tariff 1'!A55)</f>
        <v/>
      </c>
      <c r="B55" s="9" t="str">
        <f>IF('tariff 1'!B55="","",'tariff 1'!B55)</f>
        <v/>
      </c>
      <c r="C55" s="10" t="str">
        <f>IF('tariff 1'!J55="","",'tariff 1'!J55)</f>
        <v/>
      </c>
      <c r="D55" s="10" t="str">
        <f>IF('tariff 1'!K55="","",'tariff 1'!K55)</f>
        <v/>
      </c>
      <c r="E55" s="10" t="str">
        <f>IF(ISNA(VLOOKUP(A55,tariff!$G$7:$L$500,3,FALSE)),"",VLOOKUP(A55,tariff!$G$7:$L$500,3,FALSE))</f>
        <v/>
      </c>
      <c r="F55" s="9" t="str">
        <f>IF(A55="","",VLOOKUP(A55,'tariff 1'!$A$7:$L$72,7,FALSE))</f>
        <v/>
      </c>
      <c r="G55" s="9" t="str">
        <f>IF(A55="","",VLOOKUP(A55,'tariff 1'!$A$7:$L$72,6,FALSE))</f>
        <v/>
      </c>
      <c r="H55" s="65" t="str">
        <f t="shared" si="143"/>
        <v/>
      </c>
      <c r="I55" s="9" t="str">
        <f>IF(A55="","",VLOOKUP(A55,tariff!$G$7:$L$84,5,FALSE))</f>
        <v/>
      </c>
      <c r="J55" s="65" t="str">
        <f t="shared" si="144"/>
        <v/>
      </c>
      <c r="K55" s="9">
        <f t="shared" si="145"/>
        <v>0</v>
      </c>
      <c r="L55" s="9">
        <v>0</v>
      </c>
      <c r="M55" s="9">
        <v>1</v>
      </c>
      <c r="N55" s="9" t="str">
        <f t="shared" si="146"/>
        <v/>
      </c>
      <c r="O55" s="10" t="str">
        <f>IF('tariff 1'!I55="","",'tariff 1'!I55)</f>
        <v/>
      </c>
      <c r="P55" s="66"/>
    </row>
    <row r="56" spans="1:16" s="9" customFormat="1" x14ac:dyDescent="0.35">
      <c r="A56" s="9" t="str">
        <f>IF('tariff 1'!A56="","",'tariff 1'!A56)</f>
        <v/>
      </c>
      <c r="B56" s="9" t="str">
        <f>IF('tariff 1'!B56="","",'tariff 1'!B56)</f>
        <v/>
      </c>
      <c r="C56" s="10" t="str">
        <f>IF('tariff 1'!J56="","",'tariff 1'!J56)</f>
        <v/>
      </c>
      <c r="D56" s="10" t="str">
        <f>IF('tariff 1'!K56="","",'tariff 1'!K56)</f>
        <v/>
      </c>
      <c r="E56" s="10" t="str">
        <f>IF(ISNA(VLOOKUP(A56,tariff!$G$7:$L$500,3,FALSE)),"",VLOOKUP(A56,tariff!$G$7:$L$500,3,FALSE))</f>
        <v/>
      </c>
      <c r="F56" s="9" t="str">
        <f>IF(A56="","",VLOOKUP(A56,'tariff 1'!$A$7:$L$72,7,FALSE))</f>
        <v/>
      </c>
      <c r="G56" s="9" t="str">
        <f>IF(A56="","",VLOOKUP(A56,'tariff 1'!$A$7:$L$72,6,FALSE))</f>
        <v/>
      </c>
      <c r="H56" s="65" t="str">
        <f t="shared" si="143"/>
        <v/>
      </c>
      <c r="I56" s="9" t="str">
        <f>IF(A56="","",VLOOKUP(A56,tariff!$G$7:$L$84,5,FALSE))</f>
        <v/>
      </c>
      <c r="J56" s="65" t="str">
        <f t="shared" si="144"/>
        <v/>
      </c>
      <c r="K56" s="9">
        <f t="shared" si="145"/>
        <v>0</v>
      </c>
      <c r="L56" s="9">
        <v>0</v>
      </c>
      <c r="M56" s="9">
        <v>1</v>
      </c>
      <c r="N56" s="9" t="str">
        <f t="shared" si="146"/>
        <v/>
      </c>
      <c r="O56" s="10" t="str">
        <f>IF('tariff 1'!I56="","",'tariff 1'!I56)</f>
        <v/>
      </c>
      <c r="P56" s="66"/>
    </row>
    <row r="57" spans="1:16" s="9" customFormat="1" x14ac:dyDescent="0.35">
      <c r="A57" s="9" t="str">
        <f>IF('tariff 1'!A57="","",'tariff 1'!A57)</f>
        <v/>
      </c>
      <c r="B57" s="9" t="str">
        <f>IF('tariff 1'!B57="","",'tariff 1'!B57)</f>
        <v/>
      </c>
      <c r="C57" s="10" t="str">
        <f>IF('tariff 1'!J57="","",'tariff 1'!J57)</f>
        <v/>
      </c>
      <c r="D57" s="10" t="str">
        <f>IF('tariff 1'!K57="","",'tariff 1'!K57)</f>
        <v/>
      </c>
      <c r="E57" s="10" t="str">
        <f>IF(ISNA(VLOOKUP(A57,tariff!$G$7:$L$500,3,FALSE)),"",VLOOKUP(A57,tariff!$G$7:$L$500,3,FALSE))</f>
        <v/>
      </c>
      <c r="F57" s="9" t="str">
        <f>IF(A57="","",VLOOKUP(A57,'tariff 1'!$A$7:$L$72,7,FALSE))</f>
        <v/>
      </c>
      <c r="G57" s="9" t="str">
        <f>IF(A57="","",VLOOKUP(A57,'tariff 1'!$A$7:$L$72,6,FALSE))</f>
        <v/>
      </c>
      <c r="H57" s="65" t="str">
        <f t="shared" si="143"/>
        <v/>
      </c>
      <c r="I57" s="9" t="str">
        <f>IF(A57="","",VLOOKUP(A57,tariff!$G$7:$L$84,5,FALSE))</f>
        <v/>
      </c>
      <c r="J57" s="65" t="str">
        <f t="shared" si="144"/>
        <v/>
      </c>
      <c r="K57" s="9">
        <f t="shared" si="145"/>
        <v>0</v>
      </c>
      <c r="L57" s="9">
        <v>0</v>
      </c>
      <c r="M57" s="9">
        <v>1</v>
      </c>
      <c r="N57" s="9" t="str">
        <f t="shared" si="146"/>
        <v/>
      </c>
      <c r="O57" s="10" t="str">
        <f>IF('tariff 1'!I57="","",'tariff 1'!I57)</f>
        <v/>
      </c>
      <c r="P57" s="66"/>
    </row>
    <row r="58" spans="1:16" s="9" customFormat="1" x14ac:dyDescent="0.35">
      <c r="A58" s="9" t="str">
        <f>IF('tariff 1'!A58="","",'tariff 1'!A58)</f>
        <v/>
      </c>
      <c r="B58" s="9" t="str">
        <f>IF('tariff 1'!B58="","",'tariff 1'!B58)</f>
        <v/>
      </c>
      <c r="C58" s="10" t="str">
        <f>IF('tariff 1'!J58="","",'tariff 1'!J58)</f>
        <v/>
      </c>
      <c r="D58" s="10" t="str">
        <f>IF('tariff 1'!K58="","",'tariff 1'!K58)</f>
        <v/>
      </c>
      <c r="E58" s="10" t="str">
        <f>IF(ISNA(VLOOKUP(A58,tariff!$G$7:$L$500,3,FALSE)),"",VLOOKUP(A58,tariff!$G$7:$L$500,3,FALSE))</f>
        <v/>
      </c>
      <c r="F58" s="9" t="str">
        <f>IF(A58="","",VLOOKUP(A58,'tariff 1'!$A$7:$L$72,7,FALSE))</f>
        <v/>
      </c>
      <c r="G58" s="9" t="str">
        <f>IF(A58="","",VLOOKUP(A58,'tariff 1'!$A$7:$L$72,6,FALSE))</f>
        <v/>
      </c>
      <c r="H58" s="65" t="str">
        <f t="shared" si="143"/>
        <v/>
      </c>
      <c r="I58" s="9" t="str">
        <f>IF(A58="","",VLOOKUP(A58,tariff!$G$7:$L$84,5,FALSE))</f>
        <v/>
      </c>
      <c r="J58" s="65" t="str">
        <f t="shared" si="144"/>
        <v/>
      </c>
      <c r="K58" s="9">
        <f t="shared" si="145"/>
        <v>0</v>
      </c>
      <c r="L58" s="9">
        <v>0</v>
      </c>
      <c r="M58" s="9">
        <v>1</v>
      </c>
      <c r="N58" s="9" t="str">
        <f t="shared" si="146"/>
        <v/>
      </c>
      <c r="O58" s="10" t="str">
        <f>IF('tariff 1'!I58="","",'tariff 1'!I58)</f>
        <v/>
      </c>
      <c r="P58" s="66"/>
    </row>
    <row r="59" spans="1:16" s="9" customFormat="1" x14ac:dyDescent="0.35">
      <c r="A59" s="9" t="str">
        <f>IF('tariff 1'!A59="","",'tariff 1'!A59)</f>
        <v/>
      </c>
      <c r="B59" s="9" t="str">
        <f>IF('tariff 1'!B59="","",'tariff 1'!B59)</f>
        <v/>
      </c>
      <c r="C59" s="10" t="str">
        <f>IF('tariff 1'!J59="","",'tariff 1'!J59)</f>
        <v/>
      </c>
      <c r="D59" s="10" t="str">
        <f>IF('tariff 1'!K59="","",'tariff 1'!K59)</f>
        <v/>
      </c>
      <c r="E59" s="10" t="str">
        <f>IF(ISNA(VLOOKUP(A59,tariff!$G$7:$L$500,3,FALSE)),"",VLOOKUP(A59,tariff!$G$7:$L$500,3,FALSE))</f>
        <v/>
      </c>
      <c r="F59" s="9" t="str">
        <f>IF(A59="","",VLOOKUP(A59,'tariff 1'!$A$7:$L$72,7,FALSE))</f>
        <v/>
      </c>
      <c r="G59" s="9" t="str">
        <f>IF(A59="","",VLOOKUP(A59,'tariff 1'!$A$7:$L$72,6,FALSE))</f>
        <v/>
      </c>
      <c r="H59" s="65" t="str">
        <f t="shared" si="143"/>
        <v/>
      </c>
      <c r="I59" s="9" t="str">
        <f>IF(A59="","",VLOOKUP(A59,tariff!$G$7:$L$84,5,FALSE))</f>
        <v/>
      </c>
      <c r="J59" s="65" t="str">
        <f t="shared" si="144"/>
        <v/>
      </c>
      <c r="K59" s="9">
        <f t="shared" si="145"/>
        <v>0</v>
      </c>
      <c r="L59" s="9">
        <v>0</v>
      </c>
      <c r="M59" s="9">
        <v>1</v>
      </c>
      <c r="N59" s="9" t="str">
        <f t="shared" si="146"/>
        <v/>
      </c>
      <c r="O59" s="10" t="str">
        <f>IF('tariff 1'!I59="","",'tariff 1'!I59)</f>
        <v/>
      </c>
      <c r="P59" s="66"/>
    </row>
    <row r="60" spans="1:16" s="9" customFormat="1" x14ac:dyDescent="0.35">
      <c r="A60" s="9" t="str">
        <f>IF('tariff 1'!A60="","",'tariff 1'!A60)</f>
        <v/>
      </c>
      <c r="B60" s="9" t="str">
        <f>IF('tariff 1'!B60="","",'tariff 1'!B60)</f>
        <v/>
      </c>
      <c r="C60" s="10" t="str">
        <f>IF('tariff 1'!J60="","",'tariff 1'!J60)</f>
        <v/>
      </c>
      <c r="D60" s="10" t="str">
        <f>IF('tariff 1'!K60="","",'tariff 1'!K60)</f>
        <v/>
      </c>
      <c r="E60" s="10" t="str">
        <f>IF(ISNA(VLOOKUP(A60,tariff!$G$7:$L$500,3,FALSE)),"",VLOOKUP(A60,tariff!$G$7:$L$500,3,FALSE))</f>
        <v/>
      </c>
      <c r="F60" s="9" t="str">
        <f>IF(A60="","",VLOOKUP(A60,'tariff 1'!$A$7:$L$72,7,FALSE))</f>
        <v/>
      </c>
      <c r="G60" s="9" t="str">
        <f>IF(A60="","",VLOOKUP(A60,'tariff 1'!$A$7:$L$72,6,FALSE))</f>
        <v/>
      </c>
      <c r="H60" s="65" t="str">
        <f t="shared" si="143"/>
        <v/>
      </c>
      <c r="I60" s="9" t="str">
        <f>IF(A60="","",VLOOKUP(A60,tariff!$G$7:$L$84,5,FALSE))</f>
        <v/>
      </c>
      <c r="J60" s="65" t="str">
        <f t="shared" si="144"/>
        <v/>
      </c>
      <c r="K60" s="9">
        <f t="shared" si="145"/>
        <v>0</v>
      </c>
      <c r="L60" s="9">
        <v>0</v>
      </c>
      <c r="M60" s="9">
        <v>1</v>
      </c>
      <c r="N60" s="9" t="str">
        <f t="shared" si="146"/>
        <v/>
      </c>
      <c r="O60" s="10" t="str">
        <f>IF('tariff 1'!I60="","",'tariff 1'!I60)</f>
        <v/>
      </c>
      <c r="P60" s="66"/>
    </row>
    <row r="61" spans="1:16" s="9" customFormat="1" x14ac:dyDescent="0.35">
      <c r="A61" s="9" t="str">
        <f>IF('tariff 1'!A61="","",'tariff 1'!A61)</f>
        <v/>
      </c>
      <c r="B61" s="9" t="str">
        <f>IF('tariff 1'!B61="","",'tariff 1'!B61)</f>
        <v/>
      </c>
      <c r="C61" s="10" t="str">
        <f>IF('tariff 1'!J61="","",'tariff 1'!J61)</f>
        <v/>
      </c>
      <c r="D61" s="10" t="str">
        <f>IF('tariff 1'!K61="","",'tariff 1'!K61)</f>
        <v/>
      </c>
      <c r="E61" s="10" t="str">
        <f>IF(ISNA(VLOOKUP(A61,tariff!$G$7:$L$500,3,FALSE)),"",VLOOKUP(A61,tariff!$G$7:$L$500,3,FALSE))</f>
        <v/>
      </c>
      <c r="F61" s="9" t="str">
        <f>IF(A61="","",VLOOKUP(A61,'tariff 1'!$A$7:$L$72,7,FALSE))</f>
        <v/>
      </c>
      <c r="G61" s="9" t="str">
        <f>IF(A61="","",VLOOKUP(A61,'tariff 1'!$A$7:$L$72,6,FALSE))</f>
        <v/>
      </c>
      <c r="H61" s="65" t="str">
        <f t="shared" si="143"/>
        <v/>
      </c>
      <c r="I61" s="9" t="str">
        <f>IF(A61="","",VLOOKUP(A61,tariff!$G$7:$L$84,5,FALSE))</f>
        <v/>
      </c>
      <c r="J61" s="65" t="str">
        <f t="shared" si="144"/>
        <v/>
      </c>
      <c r="K61" s="9">
        <f t="shared" si="145"/>
        <v>0</v>
      </c>
      <c r="L61" s="9">
        <v>0</v>
      </c>
      <c r="M61" s="9">
        <v>1</v>
      </c>
      <c r="N61" s="9" t="str">
        <f t="shared" si="146"/>
        <v/>
      </c>
      <c r="O61" s="10" t="str">
        <f>IF('tariff 1'!I61="","",'tariff 1'!I61)</f>
        <v/>
      </c>
      <c r="P61" s="66"/>
    </row>
    <row r="62" spans="1:16" s="9" customFormat="1" x14ac:dyDescent="0.35">
      <c r="A62" s="9" t="str">
        <f>IF('tariff 1'!A62="","",'tariff 1'!A62)</f>
        <v/>
      </c>
      <c r="B62" s="9" t="str">
        <f>IF('tariff 1'!B62="","",'tariff 1'!B62)</f>
        <v/>
      </c>
      <c r="C62" s="10" t="str">
        <f>IF('tariff 1'!J62="","",'tariff 1'!J62)</f>
        <v/>
      </c>
      <c r="D62" s="10" t="str">
        <f>IF('tariff 1'!K62="","",'tariff 1'!K62)</f>
        <v/>
      </c>
      <c r="E62" s="10" t="str">
        <f>IF(ISNA(VLOOKUP(A62,tariff!$G$7:$L$500,3,FALSE)),"",VLOOKUP(A62,tariff!$G$7:$L$500,3,FALSE))</f>
        <v/>
      </c>
      <c r="F62" s="9" t="str">
        <f>IF(A62="","",VLOOKUP(A62,'tariff 1'!$A$7:$L$72,7,FALSE))</f>
        <v/>
      </c>
      <c r="G62" s="9" t="str">
        <f>IF(A62="","",VLOOKUP(A62,'tariff 1'!$A$7:$L$72,6,FALSE))</f>
        <v/>
      </c>
      <c r="H62" s="65" t="str">
        <f t="shared" si="143"/>
        <v/>
      </c>
      <c r="I62" s="9" t="str">
        <f>IF(A62="","",VLOOKUP(A62,tariff!$G$7:$L$84,5,FALSE))</f>
        <v/>
      </c>
      <c r="J62" s="65" t="str">
        <f t="shared" si="144"/>
        <v/>
      </c>
      <c r="K62" s="9">
        <f t="shared" si="145"/>
        <v>0</v>
      </c>
      <c r="L62" s="9">
        <v>0</v>
      </c>
      <c r="M62" s="9">
        <v>1</v>
      </c>
      <c r="N62" s="9" t="str">
        <f t="shared" si="146"/>
        <v/>
      </c>
      <c r="O62" s="10" t="str">
        <f>IF('tariff 1'!I62="","",'tariff 1'!I62)</f>
        <v/>
      </c>
      <c r="P62" s="66"/>
    </row>
    <row r="63" spans="1:16" s="9" customFormat="1" x14ac:dyDescent="0.35">
      <c r="A63" s="9" t="str">
        <f>IF('tariff 1'!A63="","",'tariff 1'!A63)</f>
        <v/>
      </c>
      <c r="B63" s="9" t="str">
        <f>IF('tariff 1'!B63="","",'tariff 1'!B63)</f>
        <v/>
      </c>
      <c r="C63" s="10" t="str">
        <f>IF('tariff 1'!J63="","",'tariff 1'!J63)</f>
        <v/>
      </c>
      <c r="D63" s="10" t="str">
        <f>IF('tariff 1'!K63="","",'tariff 1'!K63)</f>
        <v/>
      </c>
      <c r="E63" s="10" t="str">
        <f>IF(ISNA(VLOOKUP(A63,tariff!$G$7:$L$500,3,FALSE)),"",VLOOKUP(A63,tariff!$G$7:$L$500,3,FALSE))</f>
        <v/>
      </c>
      <c r="F63" s="9" t="str">
        <f>IF(A63="","",VLOOKUP(A63,'tariff 1'!$A$7:$L$72,7,FALSE))</f>
        <v/>
      </c>
      <c r="G63" s="9" t="str">
        <f>IF(A63="","",VLOOKUP(A63,'tariff 1'!$A$7:$L$72,6,FALSE))</f>
        <v/>
      </c>
      <c r="H63" s="65" t="str">
        <f t="shared" si="143"/>
        <v/>
      </c>
      <c r="I63" s="9" t="str">
        <f>IF(A63="","",VLOOKUP(A63,tariff!$G$7:$L$84,5,FALSE))</f>
        <v/>
      </c>
      <c r="J63" s="65" t="str">
        <f t="shared" si="144"/>
        <v/>
      </c>
      <c r="K63" s="9">
        <f t="shared" si="145"/>
        <v>0</v>
      </c>
      <c r="L63" s="9">
        <v>0</v>
      </c>
      <c r="M63" s="9">
        <v>1</v>
      </c>
      <c r="N63" s="9" t="str">
        <f t="shared" si="146"/>
        <v/>
      </c>
      <c r="O63" s="10" t="str">
        <f>IF('tariff 1'!I63="","",'tariff 1'!I63)</f>
        <v/>
      </c>
      <c r="P63" s="66"/>
    </row>
    <row r="64" spans="1:16" s="9" customFormat="1" x14ac:dyDescent="0.35">
      <c r="A64" s="9" t="str">
        <f>IF('tariff 1'!A64="","",'tariff 1'!A64)</f>
        <v/>
      </c>
      <c r="B64" s="9" t="str">
        <f>IF('tariff 1'!B64="","",'tariff 1'!B64)</f>
        <v/>
      </c>
      <c r="C64" s="10" t="str">
        <f>IF('tariff 1'!J64="","",'tariff 1'!J64)</f>
        <v/>
      </c>
      <c r="D64" s="10" t="str">
        <f>IF('tariff 1'!K64="","",'tariff 1'!K64)</f>
        <v/>
      </c>
      <c r="E64" s="10" t="str">
        <f>IF(ISNA(VLOOKUP(A64,tariff!$G$7:$L$500,3,FALSE)),"",VLOOKUP(A64,tariff!$G$7:$L$500,3,FALSE))</f>
        <v/>
      </c>
      <c r="F64" s="9" t="str">
        <f>IF(A64="","",VLOOKUP(A64,'tariff 1'!$A$7:$L$72,7,FALSE))</f>
        <v/>
      </c>
      <c r="G64" s="9" t="str">
        <f>IF(A64="","",VLOOKUP(A64,'tariff 1'!$A$7:$L$72,6,FALSE))</f>
        <v/>
      </c>
      <c r="H64" s="65" t="str">
        <f t="shared" si="143"/>
        <v/>
      </c>
      <c r="I64" s="9" t="str">
        <f>IF(A64="","",VLOOKUP(A64,tariff!$G$7:$L$84,5,FALSE))</f>
        <v/>
      </c>
      <c r="J64" s="65" t="str">
        <f t="shared" si="144"/>
        <v/>
      </c>
      <c r="K64" s="9">
        <f t="shared" si="145"/>
        <v>0</v>
      </c>
      <c r="L64" s="9">
        <v>0</v>
      </c>
      <c r="M64" s="9">
        <v>1</v>
      </c>
      <c r="N64" s="9" t="str">
        <f t="shared" si="146"/>
        <v/>
      </c>
      <c r="O64" s="10" t="str">
        <f>IF('tariff 1'!I64="","",'tariff 1'!I64)</f>
        <v/>
      </c>
      <c r="P64" s="66"/>
    </row>
    <row r="65" spans="1:16" s="9" customFormat="1" x14ac:dyDescent="0.35">
      <c r="A65" s="9" t="str">
        <f>IF('tariff 1'!A65="","",'tariff 1'!A65)</f>
        <v/>
      </c>
      <c r="B65" s="9" t="str">
        <f>IF('tariff 1'!B65="","",'tariff 1'!B65)</f>
        <v/>
      </c>
      <c r="C65" s="10" t="str">
        <f>IF('tariff 1'!J65="","",'tariff 1'!J65)</f>
        <v/>
      </c>
      <c r="D65" s="10" t="str">
        <f>IF('tariff 1'!K65="","",'tariff 1'!K65)</f>
        <v/>
      </c>
      <c r="E65" s="10" t="str">
        <f>IF(ISNA(VLOOKUP(A65,tariff!$G$7:$L$500,3,FALSE)),"",VLOOKUP(A65,tariff!$G$7:$L$500,3,FALSE))</f>
        <v/>
      </c>
      <c r="F65" s="9" t="str">
        <f>IF(A65="","",VLOOKUP(A65,'tariff 1'!$A$7:$L$72,7,FALSE))</f>
        <v/>
      </c>
      <c r="G65" s="9" t="str">
        <f>IF(A65="","",VLOOKUP(A65,'tariff 1'!$A$7:$L$72,6,FALSE))</f>
        <v/>
      </c>
      <c r="H65" s="65" t="str">
        <f t="shared" si="143"/>
        <v/>
      </c>
      <c r="I65" s="9" t="str">
        <f>IF(A65="","",VLOOKUP(A65,tariff!$G$7:$L$84,5,FALSE))</f>
        <v/>
      </c>
      <c r="J65" s="65" t="str">
        <f t="shared" si="144"/>
        <v/>
      </c>
      <c r="K65" s="9">
        <f t="shared" si="145"/>
        <v>0</v>
      </c>
      <c r="L65" s="9">
        <v>0</v>
      </c>
      <c r="M65" s="9">
        <v>1</v>
      </c>
      <c r="N65" s="9" t="str">
        <f t="shared" si="146"/>
        <v/>
      </c>
      <c r="O65" s="10" t="str">
        <f>IF('tariff 1'!I65="","",'tariff 1'!I65)</f>
        <v/>
      </c>
      <c r="P65" s="66"/>
    </row>
    <row r="66" spans="1:16" s="9" customFormat="1" x14ac:dyDescent="0.35">
      <c r="A66" s="9" t="str">
        <f>IF('tariff 1'!A66="","",'tariff 1'!A66)</f>
        <v/>
      </c>
      <c r="B66" s="9" t="str">
        <f>IF('tariff 1'!B66="","",'tariff 1'!B66)</f>
        <v/>
      </c>
      <c r="C66" s="10" t="str">
        <f>IF('tariff 1'!J66="","",'tariff 1'!J66)</f>
        <v/>
      </c>
      <c r="D66" s="10" t="str">
        <f>IF('tariff 1'!K66="","",'tariff 1'!K66)</f>
        <v/>
      </c>
      <c r="E66" s="10" t="str">
        <f>IF(ISNA(VLOOKUP(A66,tariff!$G$7:$L$500,3,FALSE)),"",VLOOKUP(A66,tariff!$G$7:$L$500,3,FALSE))</f>
        <v/>
      </c>
      <c r="F66" s="9" t="str">
        <f>IF(A66="","",VLOOKUP(A66,'tariff 1'!$A$7:$L$72,7,FALSE))</f>
        <v/>
      </c>
      <c r="G66" s="9" t="str">
        <f>IF(A66="","",VLOOKUP(A66,'tariff 1'!$A$7:$L$72,6,FALSE))</f>
        <v/>
      </c>
      <c r="H66" s="65" t="str">
        <f t="shared" si="143"/>
        <v/>
      </c>
      <c r="I66" s="9" t="str">
        <f>IF(A66="","",VLOOKUP(A66,tariff!$G$7:$L$84,5,FALSE))</f>
        <v/>
      </c>
      <c r="J66" s="65" t="str">
        <f t="shared" si="144"/>
        <v/>
      </c>
      <c r="K66" s="9">
        <f t="shared" si="145"/>
        <v>0</v>
      </c>
      <c r="L66" s="9">
        <v>0</v>
      </c>
      <c r="M66" s="9">
        <v>1</v>
      </c>
      <c r="N66" s="9" t="str">
        <f t="shared" si="146"/>
        <v/>
      </c>
      <c r="O66" s="10" t="str">
        <f>IF('tariff 1'!I66="","",'tariff 1'!I66)</f>
        <v/>
      </c>
      <c r="P66" s="66"/>
    </row>
    <row r="67" spans="1:16" s="9" customFormat="1" x14ac:dyDescent="0.35">
      <c r="A67" s="9" t="str">
        <f>IF('tariff 1'!A67="","",'tariff 1'!A67)</f>
        <v/>
      </c>
      <c r="B67" s="9" t="str">
        <f>IF('tariff 1'!B67="","",'tariff 1'!B67)</f>
        <v/>
      </c>
      <c r="C67" s="10" t="str">
        <f>IF('tariff 1'!J67="","",'tariff 1'!J67)</f>
        <v/>
      </c>
      <c r="D67" s="10" t="str">
        <f>IF('tariff 1'!K67="","",'tariff 1'!K67)</f>
        <v/>
      </c>
      <c r="E67" s="10" t="str">
        <f>IF(ISNA(VLOOKUP(A67,tariff!$G$7:$L$500,3,FALSE)),"",VLOOKUP(A67,tariff!$G$7:$L$500,3,FALSE))</f>
        <v/>
      </c>
      <c r="F67" s="9" t="str">
        <f>IF(A67="","",VLOOKUP(A67,'tariff 1'!$A$7:$L$72,7,FALSE))</f>
        <v/>
      </c>
      <c r="G67" s="9" t="str">
        <f>IF(A67="","",VLOOKUP(A67,'tariff 1'!$A$7:$L$72,6,FALSE))</f>
        <v/>
      </c>
      <c r="H67" s="65" t="str">
        <f t="shared" si="143"/>
        <v/>
      </c>
      <c r="I67" s="9" t="str">
        <f>IF(A67="","",VLOOKUP(A67,tariff!$G$7:$L$84,5,FALSE))</f>
        <v/>
      </c>
      <c r="J67" s="65" t="str">
        <f t="shared" si="144"/>
        <v/>
      </c>
      <c r="K67" s="9">
        <f t="shared" si="145"/>
        <v>0</v>
      </c>
      <c r="L67" s="9">
        <v>0</v>
      </c>
      <c r="M67" s="9">
        <v>1</v>
      </c>
      <c r="N67" s="9" t="str">
        <f t="shared" si="146"/>
        <v/>
      </c>
      <c r="O67" s="10" t="str">
        <f>IF('tariff 1'!I67="","",'tariff 1'!I67)</f>
        <v/>
      </c>
      <c r="P67" s="66"/>
    </row>
    <row r="68" spans="1:16" s="9" customFormat="1" x14ac:dyDescent="0.35">
      <c r="A68" s="9" t="str">
        <f>IF('tariff 1'!A68="","",'tariff 1'!A68)</f>
        <v/>
      </c>
      <c r="B68" s="9" t="str">
        <f>IF('tariff 1'!B68="","",'tariff 1'!B68)</f>
        <v/>
      </c>
      <c r="C68" s="10" t="str">
        <f>IF('tariff 1'!J68="","",'tariff 1'!J68)</f>
        <v/>
      </c>
      <c r="D68" s="10" t="str">
        <f>IF('tariff 1'!K68="","",'tariff 1'!K68)</f>
        <v/>
      </c>
      <c r="E68" s="10" t="str">
        <f>IF(ISNA(VLOOKUP(A68,tariff!$G$7:$L$500,3,FALSE)),"",VLOOKUP(A68,tariff!$G$7:$L$500,3,FALSE))</f>
        <v/>
      </c>
      <c r="F68" s="9" t="str">
        <f>IF(A68="","",VLOOKUP(A68,'tariff 1'!$A$7:$L$72,7,FALSE))</f>
        <v/>
      </c>
      <c r="G68" s="9" t="str">
        <f>IF(A68="","",VLOOKUP(A68,'tariff 1'!$A$7:$L$72,6,FALSE))</f>
        <v/>
      </c>
      <c r="H68" s="65" t="str">
        <f t="shared" si="143"/>
        <v/>
      </c>
      <c r="I68" s="9" t="str">
        <f>IF(A68="","",VLOOKUP(A68,tariff!$G$7:$L$84,5,FALSE))</f>
        <v/>
      </c>
      <c r="J68" s="65" t="str">
        <f t="shared" si="144"/>
        <v/>
      </c>
      <c r="K68" s="9">
        <f t="shared" si="145"/>
        <v>0</v>
      </c>
      <c r="L68" s="9">
        <v>0</v>
      </c>
      <c r="M68" s="9">
        <v>1</v>
      </c>
      <c r="N68" s="9" t="str">
        <f t="shared" si="146"/>
        <v/>
      </c>
      <c r="O68" s="10" t="str">
        <f>IF('tariff 1'!I68="","",'tariff 1'!I68)</f>
        <v/>
      </c>
      <c r="P68" s="66"/>
    </row>
    <row r="69" spans="1:16" s="9" customFormat="1" x14ac:dyDescent="0.35">
      <c r="A69" s="9" t="str">
        <f>IF('tariff 1'!A69="","",'tariff 1'!A69)</f>
        <v/>
      </c>
      <c r="B69" s="9" t="str">
        <f>IF('tariff 1'!B69="","",'tariff 1'!B69)</f>
        <v/>
      </c>
      <c r="C69" s="10" t="str">
        <f>IF('tariff 1'!J69="","",'tariff 1'!J69)</f>
        <v/>
      </c>
      <c r="D69" s="10" t="str">
        <f>IF('tariff 1'!K69="","",'tariff 1'!K69)</f>
        <v/>
      </c>
      <c r="E69" s="10" t="str">
        <f>IF(ISNA(VLOOKUP(A69,tariff!$G$7:$L$500,3,FALSE)),"",VLOOKUP(A69,tariff!$G$7:$L$500,3,FALSE))</f>
        <v/>
      </c>
      <c r="F69" s="9" t="str">
        <f>IF(A69="","",VLOOKUP(A69,'tariff 1'!$A$7:$L$72,7,FALSE))</f>
        <v/>
      </c>
      <c r="G69" s="9" t="str">
        <f>IF(A69="","",VLOOKUP(A69,'tariff 1'!$A$7:$L$72,6,FALSE))</f>
        <v/>
      </c>
      <c r="H69" s="65" t="str">
        <f t="shared" si="143"/>
        <v/>
      </c>
      <c r="I69" s="9" t="str">
        <f>IF(A69="","",VLOOKUP(A69,tariff!$G$7:$L$84,5,FALSE))</f>
        <v/>
      </c>
      <c r="J69" s="65" t="str">
        <f t="shared" si="144"/>
        <v/>
      </c>
      <c r="K69" s="9">
        <f t="shared" si="145"/>
        <v>0</v>
      </c>
      <c r="L69" s="9">
        <v>0</v>
      </c>
      <c r="M69" s="9">
        <v>1</v>
      </c>
      <c r="N69" s="9" t="str">
        <f t="shared" si="146"/>
        <v/>
      </c>
      <c r="O69" s="10" t="str">
        <f>IF('tariff 1'!I69="","",'tariff 1'!I69)</f>
        <v/>
      </c>
      <c r="P69" s="66"/>
    </row>
    <row r="70" spans="1:16" s="9" customFormat="1" x14ac:dyDescent="0.35">
      <c r="A70" s="9" t="str">
        <f>IF('tariff 1'!A70="","",'tariff 1'!A70)</f>
        <v/>
      </c>
      <c r="B70" s="9" t="str">
        <f>IF('tariff 1'!B70="","",'tariff 1'!B70)</f>
        <v/>
      </c>
      <c r="C70" s="10" t="str">
        <f>IF('tariff 1'!J70="","",'tariff 1'!J70)</f>
        <v/>
      </c>
      <c r="D70" s="10" t="str">
        <f>IF('tariff 1'!K70="","",'tariff 1'!K70)</f>
        <v/>
      </c>
      <c r="E70" s="10" t="str">
        <f>IF(ISNA(VLOOKUP(A70,tariff!$G$7:$L$500,3,FALSE)),"",VLOOKUP(A70,tariff!$G$7:$L$500,3,FALSE))</f>
        <v/>
      </c>
      <c r="F70" s="9" t="str">
        <f>IF(A70="","",VLOOKUP(A70,'tariff 1'!$A$7:$L$72,7,FALSE))</f>
        <v/>
      </c>
      <c r="G70" s="9" t="str">
        <f>IF(A70="","",VLOOKUP(A70,'tariff 1'!$A$7:$L$72,6,FALSE))</f>
        <v/>
      </c>
      <c r="H70" s="65" t="str">
        <f t="shared" si="143"/>
        <v/>
      </c>
      <c r="I70" s="9" t="str">
        <f>IF(A70="","",VLOOKUP(A70,tariff!$G$7:$L$84,5,FALSE))</f>
        <v/>
      </c>
      <c r="J70" s="65" t="str">
        <f t="shared" si="144"/>
        <v/>
      </c>
      <c r="K70" s="9">
        <f t="shared" si="145"/>
        <v>0</v>
      </c>
      <c r="L70" s="9">
        <v>0</v>
      </c>
      <c r="M70" s="9">
        <v>1</v>
      </c>
      <c r="N70" s="9" t="str">
        <f t="shared" si="146"/>
        <v/>
      </c>
      <c r="O70" s="10" t="str">
        <f>IF('tariff 1'!I70="","",'tariff 1'!I70)</f>
        <v/>
      </c>
      <c r="P70" s="66"/>
    </row>
    <row r="71" spans="1:16" s="9" customFormat="1" x14ac:dyDescent="0.35">
      <c r="A71" s="9" t="str">
        <f>IF('tariff 1'!A71="","",'tariff 1'!A71)</f>
        <v/>
      </c>
      <c r="B71" s="9" t="str">
        <f>IF('tariff 1'!B71="","",'tariff 1'!B71)</f>
        <v/>
      </c>
      <c r="C71" s="10" t="str">
        <f>IF('tariff 1'!J71="","",'tariff 1'!J71)</f>
        <v/>
      </c>
      <c r="D71" s="10" t="str">
        <f>IF('tariff 1'!K71="","",'tariff 1'!K71)</f>
        <v/>
      </c>
      <c r="E71" s="10" t="str">
        <f>IF(ISNA(VLOOKUP(A71,tariff!$G$7:$L$500,3,FALSE)),"",VLOOKUP(A71,tariff!$G$7:$L$500,3,FALSE))</f>
        <v/>
      </c>
      <c r="F71" s="9" t="str">
        <f>IF(A71="","",VLOOKUP(A71,'tariff 1'!$A$7:$L$72,7,FALSE))</f>
        <v/>
      </c>
      <c r="G71" s="9" t="str">
        <f>IF(A71="","",VLOOKUP(A71,'tariff 1'!$A$7:$L$72,6,FALSE))</f>
        <v/>
      </c>
      <c r="H71" s="65" t="str">
        <f t="shared" si="143"/>
        <v/>
      </c>
      <c r="I71" s="9" t="str">
        <f>IF(A71="","",VLOOKUP(A71,tariff!$G$7:$L$84,5,FALSE))</f>
        <v/>
      </c>
      <c r="J71" s="65" t="str">
        <f t="shared" si="144"/>
        <v/>
      </c>
      <c r="K71" s="9">
        <f t="shared" si="145"/>
        <v>0</v>
      </c>
      <c r="L71" s="9">
        <v>0</v>
      </c>
      <c r="M71" s="9">
        <v>1</v>
      </c>
      <c r="N71" s="9" t="str">
        <f t="shared" si="146"/>
        <v/>
      </c>
      <c r="O71" s="10" t="str">
        <f>IF('tariff 1'!I71="","",'tariff 1'!I71)</f>
        <v/>
      </c>
      <c r="P71" s="66"/>
    </row>
    <row r="72" spans="1:16" s="9" customFormat="1" x14ac:dyDescent="0.35">
      <c r="A72" s="9" t="str">
        <f>IF('tariff 1'!A72="","",'tariff 1'!A72)</f>
        <v/>
      </c>
      <c r="B72" s="9" t="str">
        <f>IF('tariff 1'!B72="","",'tariff 1'!B72)</f>
        <v/>
      </c>
      <c r="C72" s="10" t="str">
        <f>IF('tariff 1'!J72="","",'tariff 1'!J72)</f>
        <v/>
      </c>
      <c r="D72" s="10" t="str">
        <f>IF('tariff 1'!K72="","",'tariff 1'!K72)</f>
        <v/>
      </c>
      <c r="E72" s="10" t="str">
        <f>IF(ISNA(VLOOKUP(A72,tariff!$G$7:$L$500,3,FALSE)),"",VLOOKUP(A72,tariff!$G$7:$L$500,3,FALSE))</f>
        <v/>
      </c>
      <c r="F72" s="9" t="str">
        <f>IF(A72="","",VLOOKUP(A72,'tariff 1'!$A$7:$L$72,7,FALSE))</f>
        <v/>
      </c>
      <c r="G72" s="9" t="str">
        <f>IF(A72="","",VLOOKUP(A72,'tariff 1'!$A$7:$L$72,6,FALSE))</f>
        <v/>
      </c>
      <c r="H72" s="65" t="str">
        <f t="shared" si="143"/>
        <v/>
      </c>
      <c r="I72" s="9" t="str">
        <f>IF(A72="","",VLOOKUP(A72,tariff!$G$7:$L$84,5,FALSE))</f>
        <v/>
      </c>
      <c r="J72" s="65" t="str">
        <f t="shared" si="144"/>
        <v/>
      </c>
      <c r="K72" s="9">
        <f t="shared" si="145"/>
        <v>0</v>
      </c>
      <c r="L72" s="9">
        <v>0</v>
      </c>
      <c r="M72" s="9">
        <v>1</v>
      </c>
      <c r="N72" s="9" t="str">
        <f t="shared" si="146"/>
        <v/>
      </c>
      <c r="O72" s="10" t="str">
        <f>IF('tariff 1'!I72="","",'tariff 1'!I72)</f>
        <v/>
      </c>
      <c r="P72" s="66"/>
    </row>
    <row r="73" spans="1:16" s="9" customFormat="1" x14ac:dyDescent="0.35">
      <c r="A73" s="9" t="str">
        <f>IF('tariff 1'!A73="","",'tariff 1'!A73)</f>
        <v/>
      </c>
      <c r="B73" s="9" t="str">
        <f>IF('tariff 1'!B73="","",'tariff 1'!B73)</f>
        <v/>
      </c>
      <c r="C73" s="10" t="str">
        <f>IF('tariff 1'!J73="","",'tariff 1'!J73)</f>
        <v/>
      </c>
      <c r="D73" s="10" t="str">
        <f>IF('tariff 1'!K73="","",'tariff 1'!K73)</f>
        <v/>
      </c>
      <c r="E73" s="10" t="str">
        <f>IF(ISNA(VLOOKUP(A73,tariff!$G$7:$L$500,3,FALSE)),"",VLOOKUP(A73,tariff!$G$7:$L$500,3,FALSE))</f>
        <v/>
      </c>
      <c r="F73" s="9" t="str">
        <f>IF(A73="","",VLOOKUP(A73,'tariff 1'!$A$7:$L$73,7,FALSE))</f>
        <v/>
      </c>
      <c r="G73" s="9" t="str">
        <f>IF(A73="","",VLOOKUP(A73,'tariff 1'!$A$7:$L$73,6,FALSE))</f>
        <v/>
      </c>
      <c r="H73" s="65" t="str">
        <f t="shared" si="143"/>
        <v/>
      </c>
      <c r="I73" s="9" t="str">
        <f>IF(A73="","",VLOOKUP(A73,tariff!$G$7:$L$84,5,FALSE))</f>
        <v/>
      </c>
      <c r="J73" s="65" t="str">
        <f t="shared" si="144"/>
        <v/>
      </c>
      <c r="K73" s="9">
        <f t="shared" si="145"/>
        <v>0</v>
      </c>
      <c r="L73" s="9">
        <v>0</v>
      </c>
      <c r="M73" s="9">
        <v>1</v>
      </c>
      <c r="N73" s="9" t="str">
        <f t="shared" si="146"/>
        <v/>
      </c>
      <c r="O73" s="10" t="str">
        <f>IF('tariff 1'!I73="","",'tariff 1'!I73)</f>
        <v/>
      </c>
      <c r="P73" s="66"/>
    </row>
    <row r="74" spans="1:16" s="9" customFormat="1" x14ac:dyDescent="0.35">
      <c r="A74" s="9" t="str">
        <f>IF('tariff 1'!A74="","",'tariff 1'!A74)</f>
        <v/>
      </c>
      <c r="B74" s="9" t="str">
        <f>IF('tariff 1'!B74="","",'tariff 1'!B74)</f>
        <v/>
      </c>
      <c r="C74" s="10" t="str">
        <f>IF('tariff 1'!J74="","",'tariff 1'!J74)</f>
        <v/>
      </c>
      <c r="D74" s="10" t="str">
        <f>IF('tariff 1'!K74="","",'tariff 1'!K74)</f>
        <v/>
      </c>
      <c r="E74" s="10" t="str">
        <f>IF(ISNA(VLOOKUP(A74,tariff!$G$7:$L$500,3,FALSE)),"",VLOOKUP(A74,tariff!$G$7:$L$500,3,FALSE))</f>
        <v/>
      </c>
      <c r="F74" s="9" t="str">
        <f>IF(A74="","",VLOOKUP(A74,'tariff 1'!$A$7:$L$74,7,FALSE))</f>
        <v/>
      </c>
      <c r="G74" s="9" t="str">
        <f>IF(A74="","",VLOOKUP(A74,'tariff 1'!$A$7:$L$74,6,FALSE))</f>
        <v/>
      </c>
      <c r="H74" s="65" t="str">
        <f t="shared" si="143"/>
        <v/>
      </c>
      <c r="I74" s="9" t="str">
        <f>IF(A74="","",VLOOKUP(A74,tariff!$G$7:$L$84,5,FALSE))</f>
        <v/>
      </c>
      <c r="J74" s="65" t="str">
        <f t="shared" si="144"/>
        <v/>
      </c>
      <c r="K74" s="9">
        <f t="shared" si="145"/>
        <v>0</v>
      </c>
      <c r="L74" s="9">
        <v>0</v>
      </c>
      <c r="M74" s="9">
        <v>1</v>
      </c>
      <c r="N74" s="9" t="str">
        <f t="shared" si="146"/>
        <v/>
      </c>
      <c r="O74" s="10" t="str">
        <f>IF('tariff 1'!I74="","",'tariff 1'!I74)</f>
        <v/>
      </c>
      <c r="P74" s="66"/>
    </row>
    <row r="75" spans="1:16" s="9" customFormat="1" x14ac:dyDescent="0.35">
      <c r="A75" s="9" t="str">
        <f>IF('tariff 1'!A75="","",'tariff 1'!A75)</f>
        <v/>
      </c>
      <c r="B75" s="9" t="str">
        <f>IF('tariff 1'!B75="","",'tariff 1'!B75)</f>
        <v/>
      </c>
      <c r="C75" s="10" t="str">
        <f>IF('tariff 1'!J75="","",'tariff 1'!J75)</f>
        <v/>
      </c>
      <c r="D75" s="10" t="str">
        <f>IF('tariff 1'!K75="","",'tariff 1'!K75)</f>
        <v/>
      </c>
      <c r="E75" s="10" t="str">
        <f>IF(ISNA(VLOOKUP(A75,tariff!$G$7:$L$500,3,FALSE)),"",VLOOKUP(A75,tariff!$G$7:$L$500,3,FALSE))</f>
        <v/>
      </c>
      <c r="F75" s="9" t="str">
        <f>IF(A75="","",VLOOKUP(A75,'tariff 1'!$A$7:$L$75,7,FALSE))</f>
        <v/>
      </c>
      <c r="G75" s="9" t="str">
        <f>IF(A75="","",VLOOKUP(A75,'tariff 1'!$A$7:$L$75,6,FALSE))</f>
        <v/>
      </c>
      <c r="H75" s="65" t="str">
        <f t="shared" si="143"/>
        <v/>
      </c>
      <c r="I75" s="9" t="str">
        <f>IF(A75="","",VLOOKUP(A75,tariff!$G$7:$L$84,5,FALSE))</f>
        <v/>
      </c>
      <c r="J75" s="65" t="str">
        <f t="shared" si="144"/>
        <v/>
      </c>
      <c r="K75" s="9">
        <f t="shared" si="145"/>
        <v>0</v>
      </c>
      <c r="L75" s="9">
        <v>0</v>
      </c>
      <c r="M75" s="9">
        <v>1</v>
      </c>
      <c r="N75" s="9" t="str">
        <f t="shared" si="146"/>
        <v/>
      </c>
      <c r="O75" s="10" t="str">
        <f>IF('tariff 1'!I75="","",'tariff 1'!I75)</f>
        <v/>
      </c>
      <c r="P75" s="66"/>
    </row>
    <row r="76" spans="1:16" s="9" customFormat="1" x14ac:dyDescent="0.35">
      <c r="A76" s="9" t="str">
        <f>IF('tariff 1'!A76="","",'tariff 1'!A76)</f>
        <v/>
      </c>
      <c r="B76" s="9" t="str">
        <f>IF('tariff 1'!B76="","",'tariff 1'!B76)</f>
        <v/>
      </c>
      <c r="C76" s="10" t="str">
        <f>IF('tariff 1'!J76="","",'tariff 1'!J76)</f>
        <v/>
      </c>
      <c r="D76" s="10" t="str">
        <f>IF('tariff 1'!K76="","",'tariff 1'!K76)</f>
        <v/>
      </c>
      <c r="E76" s="10" t="str">
        <f>IF(ISNA(VLOOKUP(A76,tariff!$G$7:$L$500,3,FALSE)),"",VLOOKUP(A76,tariff!$G$7:$L$500,3,FALSE))</f>
        <v/>
      </c>
      <c r="F76" s="9" t="str">
        <f>IF(A76="","",VLOOKUP(A76,'tariff 1'!$A$7:$L$76,7,FALSE))</f>
        <v/>
      </c>
      <c r="G76" s="9" t="str">
        <f>IF(A76="","",VLOOKUP(A76,'tariff 1'!$A$7:$L$76,6,FALSE))</f>
        <v/>
      </c>
      <c r="H76" s="65" t="str">
        <f t="shared" ref="H76" si="147">IF(F76="","",F76/G76*E76)</f>
        <v/>
      </c>
      <c r="I76" s="9" t="str">
        <f>IF(A76="","",VLOOKUP(A76,tariff!$G$7:$L$84,5,FALSE))</f>
        <v/>
      </c>
      <c r="J76" s="65" t="str">
        <f t="shared" ref="J76" si="148">IF(H76="","",H76/E76*G76)</f>
        <v/>
      </c>
      <c r="K76" s="9">
        <f t="shared" ref="K76" si="149">IF(I76="",0,1)</f>
        <v>0</v>
      </c>
      <c r="L76" s="9">
        <v>0</v>
      </c>
      <c r="M76" s="9">
        <v>1</v>
      </c>
      <c r="N76" s="9" t="str">
        <f t="shared" ref="N76" si="150">IF(A76="","",IF(M76=1,H76,0))</f>
        <v/>
      </c>
      <c r="O76" s="10" t="str">
        <f>IF('tariff 1'!I76="","",'tariff 1'!I76)</f>
        <v/>
      </c>
      <c r="P76" s="66"/>
    </row>
    <row r="77" spans="1:16" s="9" customFormat="1" x14ac:dyDescent="0.35">
      <c r="A77" s="9" t="str">
        <f>IF('tariff 1'!A77="","",'tariff 1'!A77)</f>
        <v/>
      </c>
      <c r="B77" s="9" t="str">
        <f>IF('tariff 1'!B77="","",'tariff 1'!B77)</f>
        <v/>
      </c>
      <c r="C77" s="10" t="str">
        <f>IF('tariff 1'!J77="","",'tariff 1'!J77)</f>
        <v/>
      </c>
      <c r="D77" s="10" t="str">
        <f>IF('tariff 1'!K77="","",'tariff 1'!K77)</f>
        <v/>
      </c>
      <c r="E77" s="10" t="str">
        <f>IF(ISNA(VLOOKUP(A77,tariff!$G$7:$L$500,3,FALSE)),"",VLOOKUP(A77,tariff!$G$7:$L$500,3,FALSE))</f>
        <v/>
      </c>
      <c r="F77" s="9" t="str">
        <f>IF(A77="","",VLOOKUP(A77,'tariff 1'!$A$7:$L$77,7,FALSE))</f>
        <v/>
      </c>
      <c r="G77" s="9" t="str">
        <f>IF(A77="","",VLOOKUP(A77,'tariff 1'!$A$7:$L$77,6,FALSE))</f>
        <v/>
      </c>
      <c r="H77" s="65" t="str">
        <f t="shared" ref="H77" si="151">IF(F77="","",F77/G77*E77)</f>
        <v/>
      </c>
      <c r="I77" s="9" t="str">
        <f>IF(A77="","",VLOOKUP(A77,tariff!$G$7:$L$84,5,FALSE))</f>
        <v/>
      </c>
      <c r="J77" s="65" t="str">
        <f t="shared" ref="J77" si="152">IF(H77="","",H77/E77*G77)</f>
        <v/>
      </c>
      <c r="K77" s="9">
        <f t="shared" ref="K77" si="153">IF(I77="",0,1)</f>
        <v>0</v>
      </c>
      <c r="L77" s="9">
        <v>0</v>
      </c>
      <c r="M77" s="9">
        <v>1</v>
      </c>
      <c r="N77" s="9" t="str">
        <f t="shared" ref="N77" si="154">IF(A77="","",IF(M77=1,H77,0))</f>
        <v/>
      </c>
      <c r="O77" s="10" t="str">
        <f>IF('tariff 1'!I77="","",'tariff 1'!I77)</f>
        <v/>
      </c>
      <c r="P77" s="66"/>
    </row>
    <row r="78" spans="1:16" s="9" customFormat="1" x14ac:dyDescent="0.35">
      <c r="A78" s="9" t="str">
        <f>IF('tariff 1'!A78="","",'tariff 1'!A78)</f>
        <v/>
      </c>
      <c r="B78" s="9" t="str">
        <f>IF('tariff 1'!B78="","",'tariff 1'!B78)</f>
        <v/>
      </c>
      <c r="C78" s="10" t="str">
        <f>IF('tariff 1'!J78="","",'tariff 1'!J78)</f>
        <v/>
      </c>
      <c r="D78" s="10" t="str">
        <f>IF('tariff 1'!K78="","",'tariff 1'!K78)</f>
        <v/>
      </c>
      <c r="E78" s="10" t="str">
        <f>IF(ISNA(VLOOKUP(A78,tariff!$G$7:$L$500,3,FALSE)),"",VLOOKUP(A78,tariff!$G$7:$L$500,3,FALSE))</f>
        <v/>
      </c>
      <c r="F78" s="9" t="str">
        <f>IF(A78="","",VLOOKUP(A78,'tariff 1'!$A$7:$L$78,7,FALSE))</f>
        <v/>
      </c>
      <c r="G78" s="9" t="str">
        <f>IF(A78="","",VLOOKUP(A78,'tariff 1'!$A$7:$L$78,6,FALSE))</f>
        <v/>
      </c>
      <c r="H78" s="65" t="str">
        <f t="shared" ref="H78:H86" si="155">IF(F78="","",F78/G78*E78)</f>
        <v/>
      </c>
      <c r="I78" s="9" t="str">
        <f>IF(A78="","",VLOOKUP(A78,tariff!$G$7:$L$84,5,FALSE))</f>
        <v/>
      </c>
      <c r="J78" s="65" t="str">
        <f t="shared" ref="J78:J86" si="156">IF(H78="","",H78/E78*G78)</f>
        <v/>
      </c>
      <c r="K78" s="9">
        <f t="shared" ref="K78:K86" si="157">IF(I78="",0,1)</f>
        <v>0</v>
      </c>
      <c r="L78" s="9">
        <v>0</v>
      </c>
      <c r="M78" s="9">
        <v>1</v>
      </c>
      <c r="N78" s="9" t="str">
        <f t="shared" ref="N78:N86" si="158">IF(A78="","",IF(M78=1,H78,0))</f>
        <v/>
      </c>
      <c r="O78" s="10" t="str">
        <f>IF('tariff 1'!I78="","",'tariff 1'!I78)</f>
        <v/>
      </c>
      <c r="P78" s="66"/>
    </row>
    <row r="79" spans="1:16" s="9" customFormat="1" x14ac:dyDescent="0.35">
      <c r="A79" s="9" t="str">
        <f>IF('tariff 1'!A79="","",'tariff 1'!A79)</f>
        <v/>
      </c>
      <c r="B79" s="9" t="str">
        <f>IF('tariff 1'!B79="","",'tariff 1'!B79)</f>
        <v/>
      </c>
      <c r="C79" s="10" t="str">
        <f>IF('tariff 1'!J79="","",'tariff 1'!J79)</f>
        <v/>
      </c>
      <c r="D79" s="10" t="str">
        <f>IF('tariff 1'!K79="","",'tariff 1'!K79)</f>
        <v/>
      </c>
      <c r="E79" s="10" t="str">
        <f>IF(ISNA(VLOOKUP(A79,tariff!$G$7:$L$500,3,FALSE)),"",VLOOKUP(A79,tariff!$G$7:$L$500,3,FALSE))</f>
        <v/>
      </c>
      <c r="F79" s="9" t="str">
        <f>IF(A79="","",VLOOKUP(A79,'tariff 1'!$A$7:$L$79,7,FALSE))</f>
        <v/>
      </c>
      <c r="G79" s="9" t="str">
        <f>IF(A79="","",VLOOKUP(A79,'tariff 1'!$A$7:$L$79,6,FALSE))</f>
        <v/>
      </c>
      <c r="H79" s="65" t="str">
        <f t="shared" si="155"/>
        <v/>
      </c>
      <c r="I79" s="9" t="str">
        <f>IF(A79="","",VLOOKUP(A79,tariff!$G$7:$L$84,5,FALSE))</f>
        <v/>
      </c>
      <c r="J79" s="65" t="str">
        <f t="shared" si="156"/>
        <v/>
      </c>
      <c r="K79" s="9">
        <f t="shared" si="157"/>
        <v>0</v>
      </c>
      <c r="L79" s="9">
        <v>0</v>
      </c>
      <c r="M79" s="9">
        <v>1</v>
      </c>
      <c r="N79" s="9" t="str">
        <f t="shared" si="158"/>
        <v/>
      </c>
      <c r="O79" s="10" t="str">
        <f>IF('tariff 1'!I79="","",'tariff 1'!I79)</f>
        <v/>
      </c>
      <c r="P79" s="66"/>
    </row>
    <row r="80" spans="1:16" s="9" customFormat="1" x14ac:dyDescent="0.35">
      <c r="A80" s="9" t="str">
        <f>IF('tariff 1'!A80="","",'tariff 1'!A80)</f>
        <v/>
      </c>
      <c r="B80" s="9" t="str">
        <f>IF('tariff 1'!B80="","",'tariff 1'!B80)</f>
        <v/>
      </c>
      <c r="C80" s="10" t="str">
        <f>IF('tariff 1'!J80="","",'tariff 1'!J80)</f>
        <v/>
      </c>
      <c r="D80" s="10" t="str">
        <f>IF('tariff 1'!K80="","",'tariff 1'!K80)</f>
        <v/>
      </c>
      <c r="E80" s="10" t="str">
        <f>IF(ISNA(VLOOKUP(A80,tariff!$G$7:$L$500,3,FALSE)),"",VLOOKUP(A80,tariff!$G$7:$L$500,3,FALSE))</f>
        <v/>
      </c>
      <c r="F80" s="9" t="str">
        <f>IF(A80="","",VLOOKUP(A80,'tariff 1'!$A$7:$L$80,7,FALSE))</f>
        <v/>
      </c>
      <c r="G80" s="9" t="str">
        <f>IF(A80="","",VLOOKUP(A80,'tariff 1'!$A$7:$L$80,6,FALSE))</f>
        <v/>
      </c>
      <c r="H80" s="65" t="str">
        <f t="shared" si="155"/>
        <v/>
      </c>
      <c r="I80" s="9" t="str">
        <f>IF(A80="","",VLOOKUP(A80,tariff!$G$7:$L$84,5,FALSE))</f>
        <v/>
      </c>
      <c r="J80" s="65" t="str">
        <f t="shared" si="156"/>
        <v/>
      </c>
      <c r="K80" s="9">
        <f t="shared" si="157"/>
        <v>0</v>
      </c>
      <c r="L80" s="9">
        <v>0</v>
      </c>
      <c r="M80" s="9">
        <v>1</v>
      </c>
      <c r="N80" s="9" t="str">
        <f t="shared" si="158"/>
        <v/>
      </c>
      <c r="O80" s="10" t="str">
        <f>IF('tariff 1'!I80="","",'tariff 1'!I80)</f>
        <v/>
      </c>
      <c r="P80" s="66"/>
    </row>
    <row r="81" spans="1:16" s="9" customFormat="1" x14ac:dyDescent="0.35">
      <c r="A81" s="9" t="str">
        <f>IF('tariff 1'!A81="","",'tariff 1'!A81)</f>
        <v/>
      </c>
      <c r="B81" s="9" t="str">
        <f>IF('tariff 1'!B81="","",'tariff 1'!B81)</f>
        <v/>
      </c>
      <c r="C81" s="10" t="str">
        <f>IF('tariff 1'!J81="","",'tariff 1'!J81)</f>
        <v/>
      </c>
      <c r="D81" s="10" t="str">
        <f>IF('tariff 1'!K81="","",'tariff 1'!K81)</f>
        <v/>
      </c>
      <c r="E81" s="10" t="str">
        <f>IF(ISNA(VLOOKUP(A81,tariff!$G$7:$L$500,3,FALSE)),"",VLOOKUP(A81,tariff!$G$7:$L$500,3,FALSE))</f>
        <v/>
      </c>
      <c r="F81" s="9" t="str">
        <f>IF(A81="","",VLOOKUP(A81,'tariff 1'!$A$7:$L$81,7,FALSE))</f>
        <v/>
      </c>
      <c r="G81" s="9" t="str">
        <f>IF(A81="","",VLOOKUP(A81,'tariff 1'!$A$7:$L$81,6,FALSE))</f>
        <v/>
      </c>
      <c r="H81" s="65" t="str">
        <f t="shared" si="155"/>
        <v/>
      </c>
      <c r="I81" s="9" t="str">
        <f>IF(A81="","",VLOOKUP(A81,tariff!$G$7:$L$84,5,FALSE))</f>
        <v/>
      </c>
      <c r="J81" s="65" t="str">
        <f t="shared" si="156"/>
        <v/>
      </c>
      <c r="K81" s="9">
        <f t="shared" si="157"/>
        <v>0</v>
      </c>
      <c r="L81" s="9">
        <v>0</v>
      </c>
      <c r="M81" s="9">
        <v>1</v>
      </c>
      <c r="N81" s="9" t="str">
        <f t="shared" si="158"/>
        <v/>
      </c>
      <c r="O81" s="10" t="str">
        <f>IF('tariff 1'!I81="","",'tariff 1'!I81)</f>
        <v/>
      </c>
      <c r="P81" s="66"/>
    </row>
    <row r="82" spans="1:16" s="9" customFormat="1" x14ac:dyDescent="0.35">
      <c r="A82" s="9" t="str">
        <f>IF('tariff 1'!A82="","",'tariff 1'!A82)</f>
        <v/>
      </c>
      <c r="B82" s="9" t="str">
        <f>IF('tariff 1'!B82="","",'tariff 1'!B82)</f>
        <v/>
      </c>
      <c r="C82" s="10" t="str">
        <f>IF('tariff 1'!J82="","",'tariff 1'!J82)</f>
        <v/>
      </c>
      <c r="D82" s="10" t="str">
        <f>IF('tariff 1'!K82="","",'tariff 1'!K82)</f>
        <v/>
      </c>
      <c r="E82" s="10" t="str">
        <f>IF(ISNA(VLOOKUP(A82,tariff!$G$7:$L$500,3,FALSE)),"",VLOOKUP(A82,tariff!$G$7:$L$500,3,FALSE))</f>
        <v/>
      </c>
      <c r="F82" s="9" t="str">
        <f>IF(A82="","",VLOOKUP(A82,'tariff 1'!$A$7:$L$82,7,FALSE))</f>
        <v/>
      </c>
      <c r="G82" s="9" t="str">
        <f>IF(A82="","",VLOOKUP(A82,'tariff 1'!$A$7:$L$82,6,FALSE))</f>
        <v/>
      </c>
      <c r="H82" s="65" t="str">
        <f t="shared" si="155"/>
        <v/>
      </c>
      <c r="I82" s="9" t="str">
        <f>IF(A82="","",VLOOKUP(A82,tariff!$G$7:$L$84,5,FALSE))</f>
        <v/>
      </c>
      <c r="J82" s="65" t="str">
        <f t="shared" si="156"/>
        <v/>
      </c>
      <c r="K82" s="9">
        <f t="shared" si="157"/>
        <v>0</v>
      </c>
      <c r="L82" s="9">
        <v>0</v>
      </c>
      <c r="M82" s="9">
        <v>1</v>
      </c>
      <c r="N82" s="9" t="str">
        <f t="shared" si="158"/>
        <v/>
      </c>
      <c r="O82" s="10" t="str">
        <f>IF('tariff 1'!I82="","",'tariff 1'!I82)</f>
        <v/>
      </c>
      <c r="P82" s="66"/>
    </row>
    <row r="83" spans="1:16" s="9" customFormat="1" x14ac:dyDescent="0.35">
      <c r="A83" s="9" t="str">
        <f>IF('tariff 1'!A83="","",'tariff 1'!A83)</f>
        <v/>
      </c>
      <c r="B83" s="9" t="str">
        <f>IF('tariff 1'!B83="","",'tariff 1'!B83)</f>
        <v/>
      </c>
      <c r="C83" s="10" t="str">
        <f>IF('tariff 1'!J83="","",'tariff 1'!J83)</f>
        <v/>
      </c>
      <c r="D83" s="10" t="str">
        <f>IF('tariff 1'!K83="","",'tariff 1'!K83)</f>
        <v/>
      </c>
      <c r="E83" s="10" t="str">
        <f>IF(ISNA(VLOOKUP(A83,tariff!$G$7:$L$500,3,FALSE)),"",VLOOKUP(A83,tariff!$G$7:$L$500,3,FALSE))</f>
        <v/>
      </c>
      <c r="F83" s="9" t="str">
        <f>IF(A83="","",VLOOKUP(A83,'tariff 1'!$A$7:$L$83,7,FALSE))</f>
        <v/>
      </c>
      <c r="G83" s="9" t="str">
        <f>IF(A83="","",VLOOKUP(A83,'tariff 1'!$A$7:$L$83,6,FALSE))</f>
        <v/>
      </c>
      <c r="H83" s="65" t="str">
        <f t="shared" si="155"/>
        <v/>
      </c>
      <c r="I83" s="9" t="str">
        <f>IF(A83="","",VLOOKUP(A83,tariff!$G$7:$L$84,5,FALSE))</f>
        <v/>
      </c>
      <c r="J83" s="65" t="str">
        <f t="shared" si="156"/>
        <v/>
      </c>
      <c r="K83" s="9">
        <f t="shared" si="157"/>
        <v>0</v>
      </c>
      <c r="L83" s="9">
        <v>0</v>
      </c>
      <c r="M83" s="9">
        <v>1</v>
      </c>
      <c r="N83" s="9" t="str">
        <f t="shared" si="158"/>
        <v/>
      </c>
      <c r="O83" s="10" t="str">
        <f>IF('tariff 1'!I83="","",'tariff 1'!I83)</f>
        <v/>
      </c>
      <c r="P83" s="66"/>
    </row>
    <row r="84" spans="1:16" s="9" customFormat="1" x14ac:dyDescent="0.35">
      <c r="A84" s="9" t="str">
        <f>IF('tariff 1'!A84="","",'tariff 1'!A84)</f>
        <v/>
      </c>
      <c r="B84" s="9" t="str">
        <f>IF('tariff 1'!B84="","",'tariff 1'!B84)</f>
        <v/>
      </c>
      <c r="C84" s="10" t="str">
        <f>IF('tariff 1'!J84="","",'tariff 1'!J84)</f>
        <v/>
      </c>
      <c r="D84" s="10" t="str">
        <f>IF('tariff 1'!K84="","",'tariff 1'!K84)</f>
        <v/>
      </c>
      <c r="E84" s="10" t="str">
        <f>IF(ISNA(VLOOKUP(A84,tariff!$G$7:$L$500,3,FALSE)),"",VLOOKUP(A84,tariff!$G$7:$L$500,3,FALSE))</f>
        <v/>
      </c>
      <c r="F84" s="9" t="str">
        <f>IF(A84="","",VLOOKUP(A84,'tariff 1'!$A$7:$L$84,7,FALSE))</f>
        <v/>
      </c>
      <c r="G84" s="9" t="str">
        <f>IF(A84="","",VLOOKUP(A84,'tariff 1'!$A$7:$L$84,6,FALSE))</f>
        <v/>
      </c>
      <c r="H84" s="65" t="str">
        <f t="shared" si="155"/>
        <v/>
      </c>
      <c r="I84" s="9" t="str">
        <f>IF(A84="","",VLOOKUP(A84,tariff!$G$7:$L$84,5,FALSE))</f>
        <v/>
      </c>
      <c r="J84" s="65" t="str">
        <f t="shared" si="156"/>
        <v/>
      </c>
      <c r="K84" s="9">
        <f t="shared" si="157"/>
        <v>0</v>
      </c>
      <c r="L84" s="9">
        <v>0</v>
      </c>
      <c r="M84" s="9">
        <v>1</v>
      </c>
      <c r="N84" s="9" t="str">
        <f t="shared" si="158"/>
        <v/>
      </c>
      <c r="O84" s="10" t="str">
        <f>IF('tariff 1'!I84="","",'tariff 1'!I84)</f>
        <v/>
      </c>
      <c r="P84" s="66"/>
    </row>
    <row r="85" spans="1:16" s="9" customFormat="1" x14ac:dyDescent="0.35">
      <c r="A85" s="9" t="str">
        <f>IF('tariff 1'!A85="","",'tariff 1'!A85)</f>
        <v/>
      </c>
      <c r="B85" s="9" t="str">
        <f>IF('tariff 1'!B85="","",'tariff 1'!B85)</f>
        <v/>
      </c>
      <c r="C85" s="10" t="str">
        <f>IF('tariff 1'!J85="","",'tariff 1'!J85)</f>
        <v/>
      </c>
      <c r="D85" s="10" t="str">
        <f>IF('tariff 1'!K85="","",'tariff 1'!K85)</f>
        <v/>
      </c>
      <c r="E85" s="10" t="str">
        <f>IF(ISNA(VLOOKUP(A85,tariff!$G$7:$L$500,3,FALSE)),"",VLOOKUP(A85,tariff!$G$7:$L$500,3,FALSE))</f>
        <v/>
      </c>
      <c r="F85" s="9" t="str">
        <f>IF(A85="","",VLOOKUP(A85,'tariff 1'!$A$7:$L$85,7,FALSE))</f>
        <v/>
      </c>
      <c r="G85" s="9" t="str">
        <f>IF(A85="","",VLOOKUP(A85,'tariff 1'!$A$7:$L$85,6,FALSE))</f>
        <v/>
      </c>
      <c r="H85" s="65" t="str">
        <f t="shared" si="155"/>
        <v/>
      </c>
      <c r="I85" s="9" t="str">
        <f>IF(A85="","",VLOOKUP(A85,tariff!$G$7:$L$84,5,FALSE))</f>
        <v/>
      </c>
      <c r="J85" s="65" t="str">
        <f t="shared" si="156"/>
        <v/>
      </c>
      <c r="K85" s="9">
        <f t="shared" si="157"/>
        <v>0</v>
      </c>
      <c r="L85" s="9">
        <v>0</v>
      </c>
      <c r="M85" s="9">
        <v>1</v>
      </c>
      <c r="N85" s="9" t="str">
        <f t="shared" si="158"/>
        <v/>
      </c>
      <c r="O85" s="10" t="str">
        <f>IF('tariff 1'!I85="","",'tariff 1'!I85)</f>
        <v/>
      </c>
      <c r="P85" s="66"/>
    </row>
    <row r="86" spans="1:16" s="9" customFormat="1" x14ac:dyDescent="0.35">
      <c r="A86" s="9" t="str">
        <f>IF('tariff 1'!A86="","",'tariff 1'!A86)</f>
        <v/>
      </c>
      <c r="B86" s="9" t="str">
        <f>IF('tariff 1'!B86="","",'tariff 1'!B86)</f>
        <v/>
      </c>
      <c r="C86" s="10" t="str">
        <f>IF('tariff 1'!J86="","",'tariff 1'!J86)</f>
        <v/>
      </c>
      <c r="D86" s="10" t="str">
        <f>IF('tariff 1'!K86="","",'tariff 1'!K86)</f>
        <v/>
      </c>
      <c r="E86" s="10" t="str">
        <f>IF(ISNA(VLOOKUP(A86,tariff!$G$7:$L$500,3,FALSE)),"",VLOOKUP(A86,tariff!$G$7:$L$500,3,FALSE))</f>
        <v/>
      </c>
      <c r="F86" s="9" t="str">
        <f>IF(A86="","",VLOOKUP(A86,'tariff 1'!$A$7:$L$86,7,FALSE))</f>
        <v/>
      </c>
      <c r="G86" s="9" t="str">
        <f>IF(A86="","",VLOOKUP(A86,'tariff 1'!$A$7:$L$86,6,FALSE))</f>
        <v/>
      </c>
      <c r="H86" s="65" t="str">
        <f t="shared" si="155"/>
        <v/>
      </c>
      <c r="I86" s="9" t="str">
        <f>IF(A86="","",VLOOKUP(A86,tariff!$G$7:$L$84,5,FALSE))</f>
        <v/>
      </c>
      <c r="J86" s="65" t="str">
        <f t="shared" si="156"/>
        <v/>
      </c>
      <c r="K86" s="9">
        <f t="shared" si="157"/>
        <v>0</v>
      </c>
      <c r="L86" s="9">
        <v>0</v>
      </c>
      <c r="M86" s="9">
        <v>1</v>
      </c>
      <c r="N86" s="9" t="str">
        <f t="shared" si="158"/>
        <v/>
      </c>
      <c r="O86" s="10" t="str">
        <f>IF('tariff 1'!I86="","",'tariff 1'!I86)</f>
        <v/>
      </c>
      <c r="P86" s="66"/>
    </row>
    <row r="87" spans="1:16" s="9" customFormat="1" x14ac:dyDescent="0.35">
      <c r="A87" s="9" t="str">
        <f>IF('tariff 1'!A87="","",'tariff 1'!A87)</f>
        <v/>
      </c>
      <c r="B87" s="9" t="str">
        <f>IF('tariff 1'!B87="","",'tariff 1'!B87)</f>
        <v/>
      </c>
      <c r="C87" s="10" t="str">
        <f>IF('tariff 1'!J87="","",'tariff 1'!J87)</f>
        <v/>
      </c>
      <c r="D87" s="10" t="str">
        <f>IF('tariff 1'!K87="","",'tariff 1'!K87)</f>
        <v/>
      </c>
      <c r="E87" s="10" t="str">
        <f>IF(ISNA(VLOOKUP(A87,tariff!$G$7:$L$500,3,FALSE)),"",VLOOKUP(A87,tariff!$G$7:$L$500,3,FALSE))</f>
        <v/>
      </c>
      <c r="F87" s="9" t="str">
        <f>IF(A87="","",VLOOKUP(A87,'tariff 1'!$A$7:$L$87,7,FALSE))</f>
        <v/>
      </c>
      <c r="G87" s="9" t="str">
        <f>IF(A87="","",VLOOKUP(A87,'tariff 1'!$A$7:$L$87,6,FALSE))</f>
        <v/>
      </c>
      <c r="H87" s="65" t="str">
        <f t="shared" ref="H87:H134" si="159">IF(F87="","",F87/G87*E87)</f>
        <v/>
      </c>
      <c r="I87" s="9" t="str">
        <f>IF(A87="","",VLOOKUP(A87,tariff!$G$7:$L$84,5,FALSE))</f>
        <v/>
      </c>
      <c r="J87" s="65" t="str">
        <f t="shared" ref="J87:J134" si="160">IF(H87="","",H87/E87*G87)</f>
        <v/>
      </c>
      <c r="K87" s="9">
        <f t="shared" ref="K87:K134" si="161">IF(I87="",0,1)</f>
        <v>0</v>
      </c>
      <c r="L87" s="9">
        <v>0</v>
      </c>
      <c r="M87" s="9">
        <v>1</v>
      </c>
      <c r="N87" s="9" t="str">
        <f t="shared" ref="N87:N134" si="162">IF(A87="","",IF(M87=1,H87,0))</f>
        <v/>
      </c>
      <c r="O87" s="10" t="str">
        <f>IF('tariff 1'!I87="","",'tariff 1'!I87)</f>
        <v/>
      </c>
      <c r="P87" s="66"/>
    </row>
    <row r="88" spans="1:16" s="9" customFormat="1" x14ac:dyDescent="0.35">
      <c r="A88" s="9" t="str">
        <f>IF('tariff 1'!A88="","",'tariff 1'!A88)</f>
        <v/>
      </c>
      <c r="B88" s="9" t="str">
        <f>IF('tariff 1'!B88="","",'tariff 1'!B88)</f>
        <v/>
      </c>
      <c r="C88" s="10" t="str">
        <f>IF('tariff 1'!J88="","",'tariff 1'!J88)</f>
        <v/>
      </c>
      <c r="D88" s="10" t="str">
        <f>IF('tariff 1'!K88="","",'tariff 1'!K88)</f>
        <v/>
      </c>
      <c r="E88" s="10" t="str">
        <f>IF(ISNA(VLOOKUP(A88,tariff!$G$7:$L$500,3,FALSE)),"",VLOOKUP(A88,tariff!$G$7:$L$500,3,FALSE))</f>
        <v/>
      </c>
      <c r="F88" s="9" t="str">
        <f>IF(A88="","",VLOOKUP(A88,'tariff 1'!$A$7:$L$88,7,FALSE))</f>
        <v/>
      </c>
      <c r="G88" s="9" t="str">
        <f>IF(A88="","",VLOOKUP(A88,'tariff 1'!$A$7:$L$88,6,FALSE))</f>
        <v/>
      </c>
      <c r="H88" s="65" t="str">
        <f t="shared" si="159"/>
        <v/>
      </c>
      <c r="I88" s="9" t="str">
        <f>IF(A88="","",VLOOKUP(A88,tariff!$G$7:$L$84,5,FALSE))</f>
        <v/>
      </c>
      <c r="J88" s="65" t="str">
        <f t="shared" si="160"/>
        <v/>
      </c>
      <c r="K88" s="9">
        <f t="shared" si="161"/>
        <v>0</v>
      </c>
      <c r="L88" s="9">
        <v>0</v>
      </c>
      <c r="M88" s="9">
        <v>1</v>
      </c>
      <c r="N88" s="9" t="str">
        <f t="shared" si="162"/>
        <v/>
      </c>
      <c r="O88" s="10" t="str">
        <f>IF('tariff 1'!I88="","",'tariff 1'!I88)</f>
        <v/>
      </c>
      <c r="P88" s="66"/>
    </row>
    <row r="89" spans="1:16" s="9" customFormat="1" x14ac:dyDescent="0.35">
      <c r="A89" s="9" t="str">
        <f>IF('tariff 1'!A89="","",'tariff 1'!A89)</f>
        <v/>
      </c>
      <c r="B89" s="9" t="str">
        <f>IF('tariff 1'!B89="","",'tariff 1'!B89)</f>
        <v/>
      </c>
      <c r="C89" s="10" t="str">
        <f>IF('tariff 1'!J89="","",'tariff 1'!J89)</f>
        <v/>
      </c>
      <c r="D89" s="10" t="str">
        <f>IF('tariff 1'!K89="","",'tariff 1'!K89)</f>
        <v/>
      </c>
      <c r="E89" s="10" t="str">
        <f>IF(ISNA(VLOOKUP(A89,tariff!$G$7:$L$500,3,FALSE)),"",VLOOKUP(A89,tariff!$G$7:$L$500,3,FALSE))</f>
        <v/>
      </c>
      <c r="F89" s="9" t="str">
        <f>IF(A89="","",VLOOKUP(A89,'tariff 1'!$A$7:$L$89,7,FALSE))</f>
        <v/>
      </c>
      <c r="G89" s="9" t="str">
        <f>IF(A89="","",VLOOKUP(A89,'tariff 1'!$A$7:$L$89,6,FALSE))</f>
        <v/>
      </c>
      <c r="H89" s="65" t="str">
        <f t="shared" si="159"/>
        <v/>
      </c>
      <c r="I89" s="9" t="str">
        <f>IF(A89="","",VLOOKUP(A89,tariff!$G$7:$L$84,5,FALSE))</f>
        <v/>
      </c>
      <c r="J89" s="65" t="str">
        <f t="shared" si="160"/>
        <v/>
      </c>
      <c r="K89" s="9">
        <f t="shared" si="161"/>
        <v>0</v>
      </c>
      <c r="L89" s="9">
        <v>0</v>
      </c>
      <c r="M89" s="9">
        <v>1</v>
      </c>
      <c r="N89" s="9" t="str">
        <f t="shared" si="162"/>
        <v/>
      </c>
      <c r="O89" s="10" t="str">
        <f>IF('tariff 1'!I89="","",'tariff 1'!I89)</f>
        <v/>
      </c>
      <c r="P89" s="66"/>
    </row>
    <row r="90" spans="1:16" s="9" customFormat="1" x14ac:dyDescent="0.35">
      <c r="A90" s="9" t="str">
        <f>IF('tariff 1'!A90="","",'tariff 1'!A90)</f>
        <v/>
      </c>
      <c r="B90" s="9" t="str">
        <f>IF('tariff 1'!B90="","",'tariff 1'!B90)</f>
        <v/>
      </c>
      <c r="C90" s="10" t="str">
        <f>IF('tariff 1'!J90="","",'tariff 1'!J90)</f>
        <v/>
      </c>
      <c r="D90" s="10" t="str">
        <f>IF('tariff 1'!K90="","",'tariff 1'!K90)</f>
        <v/>
      </c>
      <c r="E90" s="10" t="str">
        <f>IF(ISNA(VLOOKUP(A90,tariff!$G$7:$L$500,3,FALSE)),"",VLOOKUP(A90,tariff!$G$7:$L$500,3,FALSE))</f>
        <v/>
      </c>
      <c r="F90" s="9" t="str">
        <f>IF(A90="","",VLOOKUP(A90,'tariff 1'!$A$7:$L$90,7,FALSE))</f>
        <v/>
      </c>
      <c r="G90" s="9" t="str">
        <f>IF(A90="","",VLOOKUP(A90,'tariff 1'!$A$7:$L$90,6,FALSE))</f>
        <v/>
      </c>
      <c r="H90" s="65" t="str">
        <f t="shared" si="159"/>
        <v/>
      </c>
      <c r="I90" s="9" t="str">
        <f>IF(A90="","",VLOOKUP(A90,tariff!$G$7:$L$84,5,FALSE))</f>
        <v/>
      </c>
      <c r="J90" s="65" t="str">
        <f t="shared" si="160"/>
        <v/>
      </c>
      <c r="K90" s="9">
        <f t="shared" si="161"/>
        <v>0</v>
      </c>
      <c r="L90" s="9">
        <v>0</v>
      </c>
      <c r="M90" s="9">
        <v>1</v>
      </c>
      <c r="N90" s="9" t="str">
        <f t="shared" si="162"/>
        <v/>
      </c>
      <c r="O90" s="10" t="str">
        <f>IF('tariff 1'!I90="","",'tariff 1'!I90)</f>
        <v/>
      </c>
      <c r="P90" s="66"/>
    </row>
    <row r="91" spans="1:16" s="9" customFormat="1" x14ac:dyDescent="0.35">
      <c r="A91" s="9" t="str">
        <f>IF('tariff 1'!A91="","",'tariff 1'!A91)</f>
        <v/>
      </c>
      <c r="B91" s="9" t="str">
        <f>IF('tariff 1'!B91="","",'tariff 1'!B91)</f>
        <v/>
      </c>
      <c r="C91" s="10" t="str">
        <f>IF('tariff 1'!J91="","",'tariff 1'!J91)</f>
        <v/>
      </c>
      <c r="D91" s="10" t="str">
        <f>IF('tariff 1'!K91="","",'tariff 1'!K91)</f>
        <v/>
      </c>
      <c r="E91" s="10" t="str">
        <f>IF(ISNA(VLOOKUP(A91,tariff!$G$7:$L$500,3,FALSE)),"",VLOOKUP(A91,tariff!$G$7:$L$500,3,FALSE))</f>
        <v/>
      </c>
      <c r="F91" s="9" t="str">
        <f>IF(A91="","",VLOOKUP(A91,'tariff 1'!$A$7:$L$91,7,FALSE))</f>
        <v/>
      </c>
      <c r="G91" s="9" t="str">
        <f>IF(A91="","",VLOOKUP(A91,'tariff 1'!$A$7:$L$91,6,FALSE))</f>
        <v/>
      </c>
      <c r="H91" s="65" t="str">
        <f t="shared" si="159"/>
        <v/>
      </c>
      <c r="I91" s="9" t="str">
        <f>IF(A91="","",VLOOKUP(A91,tariff!$G$7:$L$84,5,FALSE))</f>
        <v/>
      </c>
      <c r="J91" s="65" t="str">
        <f t="shared" si="160"/>
        <v/>
      </c>
      <c r="K91" s="9">
        <f t="shared" si="161"/>
        <v>0</v>
      </c>
      <c r="L91" s="9">
        <v>0</v>
      </c>
      <c r="M91" s="9">
        <v>1</v>
      </c>
      <c r="N91" s="9" t="str">
        <f t="shared" si="162"/>
        <v/>
      </c>
      <c r="O91" s="10" t="str">
        <f>IF('tariff 1'!I91="","",'tariff 1'!I91)</f>
        <v/>
      </c>
      <c r="P91" s="66"/>
    </row>
    <row r="92" spans="1:16" s="9" customFormat="1" x14ac:dyDescent="0.35">
      <c r="A92" s="9" t="str">
        <f>IF('tariff 1'!A92="","",'tariff 1'!A92)</f>
        <v/>
      </c>
      <c r="B92" s="9" t="str">
        <f>IF('tariff 1'!B92="","",'tariff 1'!B92)</f>
        <v/>
      </c>
      <c r="C92" s="10" t="str">
        <f>IF('tariff 1'!J92="","",'tariff 1'!J92)</f>
        <v/>
      </c>
      <c r="D92" s="10" t="str">
        <f>IF('tariff 1'!K92="","",'tariff 1'!K92)</f>
        <v/>
      </c>
      <c r="E92" s="10" t="str">
        <f>IF(ISNA(VLOOKUP(A92,tariff!$G$7:$L$500,3,FALSE)),"",VLOOKUP(A92,tariff!$G$7:$L$500,3,FALSE))</f>
        <v/>
      </c>
      <c r="F92" s="9" t="str">
        <f>IF(A92="","",VLOOKUP(A92,'tariff 1'!$A$7:$L$92,7,FALSE))</f>
        <v/>
      </c>
      <c r="G92" s="9" t="str">
        <f>IF(A92="","",VLOOKUP(A92,'tariff 1'!$A$7:$L$92,6,FALSE))</f>
        <v/>
      </c>
      <c r="H92" s="65" t="str">
        <f t="shared" si="159"/>
        <v/>
      </c>
      <c r="I92" s="9" t="str">
        <f>IF(A92="","",VLOOKUP(A92,tariff!$G$7:$L$84,5,FALSE))</f>
        <v/>
      </c>
      <c r="J92" s="65" t="str">
        <f t="shared" si="160"/>
        <v/>
      </c>
      <c r="K92" s="9">
        <f t="shared" si="161"/>
        <v>0</v>
      </c>
      <c r="L92" s="9">
        <v>0</v>
      </c>
      <c r="M92" s="9">
        <v>1</v>
      </c>
      <c r="N92" s="9" t="str">
        <f t="shared" si="162"/>
        <v/>
      </c>
      <c r="O92" s="10" t="str">
        <f>IF('tariff 1'!I92="","",'tariff 1'!I92)</f>
        <v/>
      </c>
      <c r="P92" s="66"/>
    </row>
    <row r="93" spans="1:16" s="9" customFormat="1" x14ac:dyDescent="0.35">
      <c r="A93" s="9" t="str">
        <f>IF('tariff 1'!A93="","",'tariff 1'!A93)</f>
        <v/>
      </c>
      <c r="B93" s="9" t="str">
        <f>IF('tariff 1'!B93="","",'tariff 1'!B93)</f>
        <v/>
      </c>
      <c r="C93" s="10" t="str">
        <f>IF('tariff 1'!J93="","",'tariff 1'!J93)</f>
        <v/>
      </c>
      <c r="D93" s="10" t="str">
        <f>IF('tariff 1'!K93="","",'tariff 1'!K93)</f>
        <v/>
      </c>
      <c r="E93" s="10" t="str">
        <f>IF(ISNA(VLOOKUP(A93,tariff!$G$7:$L$500,3,FALSE)),"",VLOOKUP(A93,tariff!$G$7:$L$500,3,FALSE))</f>
        <v/>
      </c>
      <c r="F93" s="9" t="str">
        <f>IF(A93="","",VLOOKUP(A93,'tariff 1'!$A$7:$L$93,7,FALSE))</f>
        <v/>
      </c>
      <c r="G93" s="9" t="str">
        <f>IF(A93="","",VLOOKUP(A93,'tariff 1'!$A$7:$L$93,6,FALSE))</f>
        <v/>
      </c>
      <c r="H93" s="65" t="str">
        <f t="shared" si="159"/>
        <v/>
      </c>
      <c r="I93" s="9" t="str">
        <f>IF(A93="","",VLOOKUP(A93,tariff!$G$7:$L$84,5,FALSE))</f>
        <v/>
      </c>
      <c r="J93" s="65" t="str">
        <f t="shared" si="160"/>
        <v/>
      </c>
      <c r="K93" s="9">
        <f t="shared" si="161"/>
        <v>0</v>
      </c>
      <c r="L93" s="9">
        <v>0</v>
      </c>
      <c r="M93" s="9">
        <v>1</v>
      </c>
      <c r="N93" s="9" t="str">
        <f t="shared" si="162"/>
        <v/>
      </c>
      <c r="O93" s="10" t="str">
        <f>IF('tariff 1'!I93="","",'tariff 1'!I93)</f>
        <v/>
      </c>
      <c r="P93" s="66"/>
    </row>
    <row r="94" spans="1:16" s="9" customFormat="1" x14ac:dyDescent="0.35">
      <c r="A94" s="9" t="str">
        <f>IF('tariff 1'!A94="","",'tariff 1'!A94)</f>
        <v/>
      </c>
      <c r="B94" s="9" t="str">
        <f>IF('tariff 1'!B94="","",'tariff 1'!B94)</f>
        <v/>
      </c>
      <c r="C94" s="10" t="str">
        <f>IF('tariff 1'!J94="","",'tariff 1'!J94)</f>
        <v/>
      </c>
      <c r="D94" s="10" t="str">
        <f>IF('tariff 1'!K94="","",'tariff 1'!K94)</f>
        <v/>
      </c>
      <c r="E94" s="10" t="str">
        <f>IF(ISNA(VLOOKUP(A94,tariff!$G$7:$L$500,3,FALSE)),"",VLOOKUP(A94,tariff!$G$7:$L$500,3,FALSE))</f>
        <v/>
      </c>
      <c r="F94" s="9" t="str">
        <f>IF(A94="","",VLOOKUP(A94,'tariff 1'!$A$7:$L$94,7,FALSE))</f>
        <v/>
      </c>
      <c r="G94" s="9" t="str">
        <f>IF(A94="","",VLOOKUP(A94,'tariff 1'!$A$7:$L$94,6,FALSE))</f>
        <v/>
      </c>
      <c r="H94" s="65" t="str">
        <f t="shared" si="159"/>
        <v/>
      </c>
      <c r="I94" s="9" t="str">
        <f>IF(A94="","",VLOOKUP(A94,tariff!$G$7:$L$84,5,FALSE))</f>
        <v/>
      </c>
      <c r="J94" s="65" t="str">
        <f t="shared" si="160"/>
        <v/>
      </c>
      <c r="K94" s="9">
        <f t="shared" si="161"/>
        <v>0</v>
      </c>
      <c r="L94" s="9">
        <v>0</v>
      </c>
      <c r="M94" s="9">
        <v>1</v>
      </c>
      <c r="N94" s="9" t="str">
        <f t="shared" si="162"/>
        <v/>
      </c>
      <c r="O94" s="10" t="str">
        <f>IF('tariff 1'!I94="","",'tariff 1'!I94)</f>
        <v/>
      </c>
      <c r="P94" s="66"/>
    </row>
    <row r="95" spans="1:16" s="9" customFormat="1" x14ac:dyDescent="0.35">
      <c r="A95" s="9" t="str">
        <f>IF('tariff 1'!A95="","",'tariff 1'!A95)</f>
        <v/>
      </c>
      <c r="B95" s="9" t="str">
        <f>IF('tariff 1'!B95="","",'tariff 1'!B95)</f>
        <v/>
      </c>
      <c r="C95" s="10" t="str">
        <f>IF('tariff 1'!J95="","",'tariff 1'!J95)</f>
        <v/>
      </c>
      <c r="D95" s="10" t="str">
        <f>IF('tariff 1'!K95="","",'tariff 1'!K95)</f>
        <v/>
      </c>
      <c r="E95" s="10" t="str">
        <f>IF(ISNA(VLOOKUP(A95,tariff!$G$7:$L$500,3,FALSE)),"",VLOOKUP(A95,tariff!$G$7:$L$500,3,FALSE))</f>
        <v/>
      </c>
      <c r="F95" s="9" t="str">
        <f>IF(A95="","",VLOOKUP(A95,'tariff 1'!$A$7:$L$95,7,FALSE))</f>
        <v/>
      </c>
      <c r="G95" s="9" t="str">
        <f>IF(A95="","",VLOOKUP(A95,'tariff 1'!$A$7:$L$95,6,FALSE))</f>
        <v/>
      </c>
      <c r="H95" s="65" t="str">
        <f t="shared" si="159"/>
        <v/>
      </c>
      <c r="I95" s="9" t="str">
        <f>IF(A95="","",VLOOKUP(A95,tariff!$G$7:$L$84,5,FALSE))</f>
        <v/>
      </c>
      <c r="J95" s="65" t="str">
        <f t="shared" si="160"/>
        <v/>
      </c>
      <c r="K95" s="9">
        <f t="shared" si="161"/>
        <v>0</v>
      </c>
      <c r="L95" s="9">
        <v>0</v>
      </c>
      <c r="M95" s="9">
        <v>1</v>
      </c>
      <c r="N95" s="9" t="str">
        <f t="shared" si="162"/>
        <v/>
      </c>
      <c r="O95" s="10" t="str">
        <f>IF('tariff 1'!I95="","",'tariff 1'!I95)</f>
        <v/>
      </c>
      <c r="P95" s="66"/>
    </row>
    <row r="96" spans="1:16" s="9" customFormat="1" x14ac:dyDescent="0.35">
      <c r="A96" s="9" t="str">
        <f>IF('tariff 1'!A96="","",'tariff 1'!A96)</f>
        <v/>
      </c>
      <c r="B96" s="9" t="str">
        <f>IF('tariff 1'!B96="","",'tariff 1'!B96)</f>
        <v/>
      </c>
      <c r="C96" s="10" t="str">
        <f>IF('tariff 1'!J96="","",'tariff 1'!J96)</f>
        <v/>
      </c>
      <c r="D96" s="10" t="str">
        <f>IF('tariff 1'!K96="","",'tariff 1'!K96)</f>
        <v/>
      </c>
      <c r="E96" s="10" t="str">
        <f>IF(ISNA(VLOOKUP(A96,tariff!$G$7:$L$500,3,FALSE)),"",VLOOKUP(A96,tariff!$G$7:$L$500,3,FALSE))</f>
        <v/>
      </c>
      <c r="F96" s="9" t="str">
        <f>IF(A96="","",VLOOKUP(A96,'tariff 1'!$A$7:$L$96,7,FALSE))</f>
        <v/>
      </c>
      <c r="G96" s="9" t="str">
        <f>IF(A96="","",VLOOKUP(A96,'tariff 1'!$A$7:$L$96,6,FALSE))</f>
        <v/>
      </c>
      <c r="H96" s="65" t="str">
        <f t="shared" si="159"/>
        <v/>
      </c>
      <c r="I96" s="9" t="str">
        <f>IF(A96="","",VLOOKUP(A96,tariff!$G$7:$L$84,5,FALSE))</f>
        <v/>
      </c>
      <c r="J96" s="65" t="str">
        <f t="shared" si="160"/>
        <v/>
      </c>
      <c r="K96" s="9">
        <f t="shared" si="161"/>
        <v>0</v>
      </c>
      <c r="L96" s="9">
        <v>0</v>
      </c>
      <c r="M96" s="9">
        <v>1</v>
      </c>
      <c r="N96" s="9" t="str">
        <f t="shared" si="162"/>
        <v/>
      </c>
      <c r="O96" s="10" t="str">
        <f>IF('tariff 1'!I96="","",'tariff 1'!I96)</f>
        <v/>
      </c>
      <c r="P96" s="66"/>
    </row>
    <row r="97" spans="1:16" s="9" customFormat="1" x14ac:dyDescent="0.35">
      <c r="A97" s="9" t="str">
        <f>IF('tariff 1'!A97="","",'tariff 1'!A97)</f>
        <v/>
      </c>
      <c r="B97" s="9" t="str">
        <f>IF('tariff 1'!B97="","",'tariff 1'!B97)</f>
        <v/>
      </c>
      <c r="C97" s="10" t="str">
        <f>IF('tariff 1'!J97="","",'tariff 1'!J97)</f>
        <v/>
      </c>
      <c r="D97" s="10" t="str">
        <f>IF('tariff 1'!K97="","",'tariff 1'!K97)</f>
        <v/>
      </c>
      <c r="E97" s="10" t="str">
        <f>IF(ISNA(VLOOKUP(A97,tariff!$G$7:$L$500,3,FALSE)),"",VLOOKUP(A97,tariff!$G$7:$L$500,3,FALSE))</f>
        <v/>
      </c>
      <c r="F97" s="9" t="str">
        <f>IF(A97="","",VLOOKUP(A97,'tariff 1'!$A$7:$L$97,7,FALSE))</f>
        <v/>
      </c>
      <c r="G97" s="9" t="str">
        <f>IF(A97="","",VLOOKUP(A97,'tariff 1'!$A$7:$L$97,6,FALSE))</f>
        <v/>
      </c>
      <c r="H97" s="65" t="str">
        <f t="shared" si="159"/>
        <v/>
      </c>
      <c r="I97" s="9" t="str">
        <f>IF(A97="","",VLOOKUP(A97,tariff!$G$7:$L$84,5,FALSE))</f>
        <v/>
      </c>
      <c r="J97" s="65" t="str">
        <f t="shared" si="160"/>
        <v/>
      </c>
      <c r="K97" s="9">
        <f t="shared" si="161"/>
        <v>0</v>
      </c>
      <c r="L97" s="9">
        <v>0</v>
      </c>
      <c r="M97" s="9">
        <v>1</v>
      </c>
      <c r="N97" s="9" t="str">
        <f t="shared" si="162"/>
        <v/>
      </c>
      <c r="O97" s="10" t="str">
        <f>IF('tariff 1'!I97="","",'tariff 1'!I97)</f>
        <v/>
      </c>
      <c r="P97" s="66"/>
    </row>
    <row r="98" spans="1:16" s="9" customFormat="1" x14ac:dyDescent="0.35">
      <c r="A98" s="9" t="str">
        <f>IF('tariff 1'!A98="","",'tariff 1'!A98)</f>
        <v/>
      </c>
      <c r="B98" s="9" t="str">
        <f>IF('tariff 1'!B98="","",'tariff 1'!B98)</f>
        <v/>
      </c>
      <c r="C98" s="10" t="str">
        <f>IF('tariff 1'!J98="","",'tariff 1'!J98)</f>
        <v/>
      </c>
      <c r="D98" s="10" t="str">
        <f>IF('tariff 1'!K98="","",'tariff 1'!K98)</f>
        <v/>
      </c>
      <c r="E98" s="10" t="str">
        <f>IF(ISNA(VLOOKUP(A98,tariff!$G$7:$L$500,3,FALSE)),"",VLOOKUP(A98,tariff!$G$7:$L$500,3,FALSE))</f>
        <v/>
      </c>
      <c r="F98" s="9" t="str">
        <f>IF(A98="","",VLOOKUP(A98,'tariff 1'!$A$7:$L$98,7,FALSE))</f>
        <v/>
      </c>
      <c r="G98" s="9" t="str">
        <f>IF(A98="","",VLOOKUP(A98,'tariff 1'!$A$7:$L$98,6,FALSE))</f>
        <v/>
      </c>
      <c r="H98" s="65" t="str">
        <f t="shared" si="159"/>
        <v/>
      </c>
      <c r="I98" s="9" t="str">
        <f>IF(A98="","",VLOOKUP(A98,tariff!$G$7:$L$84,5,FALSE))</f>
        <v/>
      </c>
      <c r="J98" s="65" t="str">
        <f t="shared" si="160"/>
        <v/>
      </c>
      <c r="K98" s="9">
        <f t="shared" si="161"/>
        <v>0</v>
      </c>
      <c r="L98" s="9">
        <v>0</v>
      </c>
      <c r="M98" s="9">
        <v>1</v>
      </c>
      <c r="N98" s="9" t="str">
        <f t="shared" si="162"/>
        <v/>
      </c>
      <c r="O98" s="10" t="str">
        <f>IF('tariff 1'!I98="","",'tariff 1'!I98)</f>
        <v/>
      </c>
      <c r="P98" s="66"/>
    </row>
    <row r="99" spans="1:16" s="9" customFormat="1" x14ac:dyDescent="0.35">
      <c r="A99" s="9" t="str">
        <f>IF('tariff 1'!A99="","",'tariff 1'!A99)</f>
        <v/>
      </c>
      <c r="B99" s="9" t="str">
        <f>IF('tariff 1'!B99="","",'tariff 1'!B99)</f>
        <v/>
      </c>
      <c r="C99" s="10" t="str">
        <f>IF('tariff 1'!J99="","",'tariff 1'!J99)</f>
        <v/>
      </c>
      <c r="D99" s="10" t="str">
        <f>IF('tariff 1'!K99="","",'tariff 1'!K99)</f>
        <v/>
      </c>
      <c r="E99" s="10" t="str">
        <f>IF(ISNA(VLOOKUP(A99,tariff!$G$7:$L$500,3,FALSE)),"",VLOOKUP(A99,tariff!$G$7:$L$500,3,FALSE))</f>
        <v/>
      </c>
      <c r="F99" s="9" t="str">
        <f>IF(A99="","",VLOOKUP(A99,'tariff 1'!$A$7:$L$99,7,FALSE))</f>
        <v/>
      </c>
      <c r="G99" s="9" t="str">
        <f>IF(A99="","",VLOOKUP(A99,'tariff 1'!$A$7:$L$99,6,FALSE))</f>
        <v/>
      </c>
      <c r="H99" s="65" t="str">
        <f t="shared" si="159"/>
        <v/>
      </c>
      <c r="I99" s="9" t="str">
        <f>IF(A99="","",VLOOKUP(A99,tariff!$G$7:$L$84,5,FALSE))</f>
        <v/>
      </c>
      <c r="J99" s="65" t="str">
        <f t="shared" si="160"/>
        <v/>
      </c>
      <c r="K99" s="9">
        <f t="shared" si="161"/>
        <v>0</v>
      </c>
      <c r="L99" s="9">
        <v>0</v>
      </c>
      <c r="M99" s="9">
        <v>1</v>
      </c>
      <c r="N99" s="9" t="str">
        <f t="shared" si="162"/>
        <v/>
      </c>
      <c r="O99" s="10" t="str">
        <f>IF('tariff 1'!I99="","",'tariff 1'!I99)</f>
        <v/>
      </c>
      <c r="P99" s="66"/>
    </row>
    <row r="100" spans="1:16" s="9" customFormat="1" x14ac:dyDescent="0.35">
      <c r="A100" s="9" t="str">
        <f>IF('tariff 1'!A100="","",'tariff 1'!A100)</f>
        <v/>
      </c>
      <c r="B100" s="9" t="str">
        <f>IF('tariff 1'!B100="","",'tariff 1'!B100)</f>
        <v/>
      </c>
      <c r="C100" s="10" t="str">
        <f>IF('tariff 1'!J100="","",'tariff 1'!J100)</f>
        <v/>
      </c>
      <c r="D100" s="10" t="str">
        <f>IF('tariff 1'!K100="","",'tariff 1'!K100)</f>
        <v/>
      </c>
      <c r="E100" s="10" t="str">
        <f>IF(ISNA(VLOOKUP(A100,tariff!$G$7:$L$500,3,FALSE)),"",VLOOKUP(A100,tariff!$G$7:$L$500,3,FALSE))</f>
        <v/>
      </c>
      <c r="F100" s="9" t="str">
        <f>IF(A100="","",VLOOKUP(A100,'tariff 1'!$A$7:$L$100,7,FALSE))</f>
        <v/>
      </c>
      <c r="G100" s="9" t="str">
        <f>IF(A100="","",VLOOKUP(A100,'tariff 1'!$A$7:$L$100,6,FALSE))</f>
        <v/>
      </c>
      <c r="H100" s="65" t="str">
        <f t="shared" si="159"/>
        <v/>
      </c>
      <c r="I100" s="9" t="str">
        <f>IF(A100="","",VLOOKUP(A100,tariff!$G$7:$L$84,5,FALSE))</f>
        <v/>
      </c>
      <c r="J100" s="65" t="str">
        <f t="shared" si="160"/>
        <v/>
      </c>
      <c r="K100" s="9">
        <f t="shared" si="161"/>
        <v>0</v>
      </c>
      <c r="L100" s="9">
        <v>0</v>
      </c>
      <c r="M100" s="9">
        <v>1</v>
      </c>
      <c r="N100" s="9" t="str">
        <f t="shared" si="162"/>
        <v/>
      </c>
      <c r="O100" s="10" t="str">
        <f>IF('tariff 1'!I100="","",'tariff 1'!I100)</f>
        <v/>
      </c>
      <c r="P100" s="66"/>
    </row>
    <row r="101" spans="1:16" s="9" customFormat="1" x14ac:dyDescent="0.35">
      <c r="A101" s="9" t="str">
        <f>IF('tariff 1'!A101="","",'tariff 1'!A101)</f>
        <v/>
      </c>
      <c r="B101" s="9" t="str">
        <f>IF('tariff 1'!B101="","",'tariff 1'!B101)</f>
        <v/>
      </c>
      <c r="C101" s="10" t="str">
        <f>IF('tariff 1'!J101="","",'tariff 1'!J101)</f>
        <v/>
      </c>
      <c r="D101" s="10" t="str">
        <f>IF('tariff 1'!K101="","",'tariff 1'!K101)</f>
        <v/>
      </c>
      <c r="E101" s="10" t="str">
        <f>IF(ISNA(VLOOKUP(A101,tariff!$G$7:$L$500,3,FALSE)),"",VLOOKUP(A101,tariff!$G$7:$L$500,3,FALSE))</f>
        <v/>
      </c>
      <c r="F101" s="9" t="str">
        <f>IF(A101="","",VLOOKUP(A101,'tariff 1'!$A$7:$L$101,7,FALSE))</f>
        <v/>
      </c>
      <c r="G101" s="9" t="str">
        <f>IF(A101="","",VLOOKUP(A101,'tariff 1'!$A$7:$L$101,6,FALSE))</f>
        <v/>
      </c>
      <c r="H101" s="65" t="str">
        <f t="shared" si="159"/>
        <v/>
      </c>
      <c r="I101" s="9" t="str">
        <f>IF(A101="","",VLOOKUP(A101,tariff!$G$7:$L$84,5,FALSE))</f>
        <v/>
      </c>
      <c r="J101" s="65" t="str">
        <f t="shared" si="160"/>
        <v/>
      </c>
      <c r="K101" s="9">
        <f t="shared" si="161"/>
        <v>0</v>
      </c>
      <c r="L101" s="9">
        <v>0</v>
      </c>
      <c r="M101" s="9">
        <v>1</v>
      </c>
      <c r="N101" s="9" t="str">
        <f t="shared" si="162"/>
        <v/>
      </c>
      <c r="O101" s="10" t="str">
        <f>IF('tariff 1'!I101="","",'tariff 1'!I101)</f>
        <v/>
      </c>
      <c r="P101" s="66"/>
    </row>
    <row r="102" spans="1:16" s="9" customFormat="1" x14ac:dyDescent="0.35">
      <c r="A102" s="9" t="str">
        <f>IF('tariff 1'!A102="","",'tariff 1'!A102)</f>
        <v/>
      </c>
      <c r="B102" s="9" t="str">
        <f>IF('tariff 1'!B102="","",'tariff 1'!B102)</f>
        <v/>
      </c>
      <c r="C102" s="10" t="str">
        <f>IF('tariff 1'!J102="","",'tariff 1'!J102)</f>
        <v/>
      </c>
      <c r="D102" s="10" t="str">
        <f>IF('tariff 1'!K102="","",'tariff 1'!K102)</f>
        <v/>
      </c>
      <c r="E102" s="10" t="str">
        <f>IF(ISNA(VLOOKUP(A102,tariff!$G$7:$L$500,3,FALSE)),"",VLOOKUP(A102,tariff!$G$7:$L$500,3,FALSE))</f>
        <v/>
      </c>
      <c r="F102" s="9" t="str">
        <f>IF(A102="","",VLOOKUP(A102,'tariff 1'!$A$7:$L$102,7,FALSE))</f>
        <v/>
      </c>
      <c r="G102" s="9" t="str">
        <f>IF(A102="","",VLOOKUP(A102,'tariff 1'!$A$7:$L$102,6,FALSE))</f>
        <v/>
      </c>
      <c r="H102" s="65" t="str">
        <f t="shared" si="159"/>
        <v/>
      </c>
      <c r="I102" s="9" t="str">
        <f>IF(A102="","",VLOOKUP(A102,tariff!$G$7:$L$84,5,FALSE))</f>
        <v/>
      </c>
      <c r="J102" s="65" t="str">
        <f t="shared" si="160"/>
        <v/>
      </c>
      <c r="K102" s="9">
        <f t="shared" si="161"/>
        <v>0</v>
      </c>
      <c r="L102" s="9">
        <v>0</v>
      </c>
      <c r="M102" s="9">
        <v>1</v>
      </c>
      <c r="N102" s="9" t="str">
        <f t="shared" si="162"/>
        <v/>
      </c>
      <c r="O102" s="10" t="str">
        <f>IF('tariff 1'!I102="","",'tariff 1'!I102)</f>
        <v/>
      </c>
      <c r="P102" s="66"/>
    </row>
    <row r="103" spans="1:16" s="9" customFormat="1" x14ac:dyDescent="0.35">
      <c r="A103" s="9" t="str">
        <f>IF('tariff 1'!A103="","",'tariff 1'!A103)</f>
        <v/>
      </c>
      <c r="B103" s="9" t="str">
        <f>IF('tariff 1'!B103="","",'tariff 1'!B103)</f>
        <v/>
      </c>
      <c r="C103" s="10" t="str">
        <f>IF('tariff 1'!J103="","",'tariff 1'!J103)</f>
        <v/>
      </c>
      <c r="D103" s="10" t="str">
        <f>IF('tariff 1'!K103="","",'tariff 1'!K103)</f>
        <v/>
      </c>
      <c r="E103" s="10" t="str">
        <f>IF(ISNA(VLOOKUP(A103,tariff!$G$7:$L$500,3,FALSE)),"",VLOOKUP(A103,tariff!$G$7:$L$500,3,FALSE))</f>
        <v/>
      </c>
      <c r="F103" s="9" t="str">
        <f>IF(A103="","",VLOOKUP(A103,'tariff 1'!$A$7:$L$103,7,FALSE))</f>
        <v/>
      </c>
      <c r="G103" s="9" t="str">
        <f>IF(A103="","",VLOOKUP(A103,'tariff 1'!$A$7:$L$103,6,FALSE))</f>
        <v/>
      </c>
      <c r="H103" s="65" t="str">
        <f t="shared" si="159"/>
        <v/>
      </c>
      <c r="I103" s="9" t="str">
        <f>IF(A103="","",VLOOKUP(A103,tariff!$G$7:$L$84,5,FALSE))</f>
        <v/>
      </c>
      <c r="J103" s="65" t="str">
        <f t="shared" si="160"/>
        <v/>
      </c>
      <c r="K103" s="9">
        <f t="shared" si="161"/>
        <v>0</v>
      </c>
      <c r="L103" s="9">
        <v>0</v>
      </c>
      <c r="M103" s="9">
        <v>1</v>
      </c>
      <c r="N103" s="9" t="str">
        <f t="shared" si="162"/>
        <v/>
      </c>
      <c r="O103" s="10" t="str">
        <f>IF('tariff 1'!I103="","",'tariff 1'!I103)</f>
        <v/>
      </c>
      <c r="P103" s="66"/>
    </row>
    <row r="104" spans="1:16" s="9" customFormat="1" x14ac:dyDescent="0.35">
      <c r="A104" s="9" t="str">
        <f>IF('tariff 1'!A104="","",'tariff 1'!A104)</f>
        <v/>
      </c>
      <c r="B104" s="9" t="str">
        <f>IF('tariff 1'!B104="","",'tariff 1'!B104)</f>
        <v/>
      </c>
      <c r="C104" s="10" t="str">
        <f>IF('tariff 1'!J104="","",'tariff 1'!J104)</f>
        <v/>
      </c>
      <c r="D104" s="10" t="str">
        <f>IF('tariff 1'!K104="","",'tariff 1'!K104)</f>
        <v/>
      </c>
      <c r="E104" s="10" t="str">
        <f>IF(ISNA(VLOOKUP(A104,tariff!$G$7:$L$500,3,FALSE)),"",VLOOKUP(A104,tariff!$G$7:$L$500,3,FALSE))</f>
        <v/>
      </c>
      <c r="F104" s="9" t="str">
        <f>IF(A104="","",VLOOKUP(A104,'tariff 1'!$A$7:$L$104,7,FALSE))</f>
        <v/>
      </c>
      <c r="G104" s="9" t="str">
        <f>IF(A104="","",VLOOKUP(A104,'tariff 1'!$A$7:$L$104,6,FALSE))</f>
        <v/>
      </c>
      <c r="H104" s="65" t="str">
        <f t="shared" si="159"/>
        <v/>
      </c>
      <c r="I104" s="9" t="str">
        <f>IF(A104="","",VLOOKUP(A104,tariff!$G$7:$L$84,5,FALSE))</f>
        <v/>
      </c>
      <c r="J104" s="65" t="str">
        <f t="shared" si="160"/>
        <v/>
      </c>
      <c r="K104" s="9">
        <f t="shared" si="161"/>
        <v>0</v>
      </c>
      <c r="L104" s="9">
        <v>0</v>
      </c>
      <c r="M104" s="9">
        <v>1</v>
      </c>
      <c r="N104" s="9" t="str">
        <f t="shared" si="162"/>
        <v/>
      </c>
      <c r="O104" s="10" t="str">
        <f>IF('tariff 1'!I104="","",'tariff 1'!I104)</f>
        <v/>
      </c>
      <c r="P104" s="66"/>
    </row>
    <row r="105" spans="1:16" s="9" customFormat="1" x14ac:dyDescent="0.35">
      <c r="A105" s="9" t="str">
        <f>IF('tariff 1'!A105="","",'tariff 1'!A105)</f>
        <v/>
      </c>
      <c r="B105" s="9" t="str">
        <f>IF('tariff 1'!B105="","",'tariff 1'!B105)</f>
        <v/>
      </c>
      <c r="C105" s="10" t="str">
        <f>IF('tariff 1'!J105="","",'tariff 1'!J105)</f>
        <v/>
      </c>
      <c r="D105" s="10" t="str">
        <f>IF('tariff 1'!K105="","",'tariff 1'!K105)</f>
        <v/>
      </c>
      <c r="E105" s="10" t="str">
        <f>IF(ISNA(VLOOKUP(A105,tariff!$G$7:$L$500,3,FALSE)),"",VLOOKUP(A105,tariff!$G$7:$L$500,3,FALSE))</f>
        <v/>
      </c>
      <c r="F105" s="9" t="str">
        <f>IF(A105="","",VLOOKUP(A105,'tariff 1'!$A$7:$L$105,7,FALSE))</f>
        <v/>
      </c>
      <c r="G105" s="9" t="str">
        <f>IF(A105="","",VLOOKUP(A105,'tariff 1'!$A$7:$L$105,6,FALSE))</f>
        <v/>
      </c>
      <c r="H105" s="65" t="str">
        <f t="shared" si="159"/>
        <v/>
      </c>
      <c r="I105" s="9" t="str">
        <f>IF(A105="","",VLOOKUP(A105,tariff!$G$7:$L$84,5,FALSE))</f>
        <v/>
      </c>
      <c r="J105" s="65" t="str">
        <f t="shared" si="160"/>
        <v/>
      </c>
      <c r="K105" s="9">
        <f t="shared" si="161"/>
        <v>0</v>
      </c>
      <c r="L105" s="9">
        <v>0</v>
      </c>
      <c r="M105" s="9">
        <v>1</v>
      </c>
      <c r="N105" s="9" t="str">
        <f t="shared" si="162"/>
        <v/>
      </c>
      <c r="O105" s="10" t="str">
        <f>IF('tariff 1'!I105="","",'tariff 1'!I105)</f>
        <v/>
      </c>
      <c r="P105" s="66"/>
    </row>
    <row r="106" spans="1:16" s="9" customFormat="1" x14ac:dyDescent="0.35">
      <c r="A106" s="9" t="str">
        <f>IF('tariff 1'!A106="","",'tariff 1'!A106)</f>
        <v/>
      </c>
      <c r="B106" s="9" t="str">
        <f>IF('tariff 1'!B106="","",'tariff 1'!B106)</f>
        <v/>
      </c>
      <c r="C106" s="10" t="str">
        <f>IF('tariff 1'!J106="","",'tariff 1'!J106)</f>
        <v/>
      </c>
      <c r="D106" s="10" t="str">
        <f>IF('tariff 1'!K106="","",'tariff 1'!K106)</f>
        <v/>
      </c>
      <c r="E106" s="10" t="str">
        <f>IF(ISNA(VLOOKUP(A106,tariff!$G$7:$L$500,3,FALSE)),"",VLOOKUP(A106,tariff!$G$7:$L$500,3,FALSE))</f>
        <v/>
      </c>
      <c r="F106" s="9" t="str">
        <f>IF(A106="","",VLOOKUP(A106,'tariff 1'!$A$7:$L$106,7,FALSE))</f>
        <v/>
      </c>
      <c r="G106" s="9" t="str">
        <f>IF(A106="","",VLOOKUP(A106,'tariff 1'!$A$7:$L$106,6,FALSE))</f>
        <v/>
      </c>
      <c r="H106" s="65" t="str">
        <f t="shared" si="159"/>
        <v/>
      </c>
      <c r="I106" s="9" t="str">
        <f>IF(A106="","",VLOOKUP(A106,tariff!$G$7:$L$84,5,FALSE))</f>
        <v/>
      </c>
      <c r="J106" s="65" t="str">
        <f t="shared" si="160"/>
        <v/>
      </c>
      <c r="K106" s="9">
        <f t="shared" si="161"/>
        <v>0</v>
      </c>
      <c r="L106" s="9">
        <v>0</v>
      </c>
      <c r="M106" s="9">
        <v>1</v>
      </c>
      <c r="N106" s="9" t="str">
        <f t="shared" si="162"/>
        <v/>
      </c>
      <c r="O106" s="10" t="str">
        <f>IF('tariff 1'!I106="","",'tariff 1'!I106)</f>
        <v/>
      </c>
      <c r="P106" s="66"/>
    </row>
    <row r="107" spans="1:16" s="9" customFormat="1" x14ac:dyDescent="0.35">
      <c r="A107" s="9" t="str">
        <f>IF('tariff 1'!A107="","",'tariff 1'!A107)</f>
        <v/>
      </c>
      <c r="B107" s="9" t="str">
        <f>IF('tariff 1'!B107="","",'tariff 1'!B107)</f>
        <v/>
      </c>
      <c r="C107" s="10" t="str">
        <f>IF('tariff 1'!J107="","",'tariff 1'!J107)</f>
        <v/>
      </c>
      <c r="D107" s="10" t="str">
        <f>IF('tariff 1'!K107="","",'tariff 1'!K107)</f>
        <v/>
      </c>
      <c r="E107" s="10" t="str">
        <f>IF(ISNA(VLOOKUP(A107,tariff!$G$7:$L$500,3,FALSE)),"",VLOOKUP(A107,tariff!$G$7:$L$500,3,FALSE))</f>
        <v/>
      </c>
      <c r="F107" s="9" t="str">
        <f>IF(A107="","",VLOOKUP(A107,'tariff 1'!$A$7:$L$107,7,FALSE))</f>
        <v/>
      </c>
      <c r="G107" s="9" t="str">
        <f>IF(A107="","",VLOOKUP(A107,'tariff 1'!$A$7:$L$107,6,FALSE))</f>
        <v/>
      </c>
      <c r="H107" s="65" t="str">
        <f t="shared" si="159"/>
        <v/>
      </c>
      <c r="I107" s="9" t="str">
        <f>IF(A107="","",VLOOKUP(A107,tariff!$G$7:$L$84,5,FALSE))</f>
        <v/>
      </c>
      <c r="J107" s="65" t="str">
        <f t="shared" si="160"/>
        <v/>
      </c>
      <c r="K107" s="9">
        <f t="shared" si="161"/>
        <v>0</v>
      </c>
      <c r="L107" s="9">
        <v>0</v>
      </c>
      <c r="M107" s="9">
        <v>1</v>
      </c>
      <c r="N107" s="9" t="str">
        <f t="shared" si="162"/>
        <v/>
      </c>
      <c r="O107" s="10" t="str">
        <f>IF('tariff 1'!I107="","",'tariff 1'!I107)</f>
        <v/>
      </c>
      <c r="P107" s="66"/>
    </row>
    <row r="108" spans="1:16" s="9" customFormat="1" x14ac:dyDescent="0.35">
      <c r="A108" s="9" t="str">
        <f>IF('tariff 1'!A108="","",'tariff 1'!A108)</f>
        <v/>
      </c>
      <c r="B108" s="9" t="str">
        <f>IF('tariff 1'!B108="","",'tariff 1'!B108)</f>
        <v/>
      </c>
      <c r="C108" s="10" t="str">
        <f>IF('tariff 1'!J108="","",'tariff 1'!J108)</f>
        <v/>
      </c>
      <c r="D108" s="10" t="str">
        <f>IF('tariff 1'!K108="","",'tariff 1'!K108)</f>
        <v/>
      </c>
      <c r="E108" s="10" t="str">
        <f>IF(ISNA(VLOOKUP(A108,tariff!$G$7:$L$500,3,FALSE)),"",VLOOKUP(A108,tariff!$G$7:$L$500,3,FALSE))</f>
        <v/>
      </c>
      <c r="F108" s="9" t="str">
        <f>IF(A108="","",VLOOKUP(A108,'tariff 1'!$A$7:$L$108,7,FALSE))</f>
        <v/>
      </c>
      <c r="G108" s="9" t="str">
        <f>IF(A108="","",VLOOKUP(A108,'tariff 1'!$A$7:$L$108,6,FALSE))</f>
        <v/>
      </c>
      <c r="H108" s="65" t="str">
        <f t="shared" si="159"/>
        <v/>
      </c>
      <c r="I108" s="9" t="str">
        <f>IF(A108="","",VLOOKUP(A108,tariff!$G$7:$L$84,5,FALSE))</f>
        <v/>
      </c>
      <c r="J108" s="65" t="str">
        <f t="shared" si="160"/>
        <v/>
      </c>
      <c r="K108" s="9">
        <f t="shared" si="161"/>
        <v>0</v>
      </c>
      <c r="L108" s="9">
        <v>0</v>
      </c>
      <c r="M108" s="9">
        <v>1</v>
      </c>
      <c r="N108" s="9" t="str">
        <f t="shared" si="162"/>
        <v/>
      </c>
      <c r="O108" s="10" t="str">
        <f>IF('tariff 1'!I108="","",'tariff 1'!I108)</f>
        <v/>
      </c>
      <c r="P108" s="66"/>
    </row>
    <row r="109" spans="1:16" s="9" customFormat="1" x14ac:dyDescent="0.35">
      <c r="A109" s="9" t="str">
        <f>IF('tariff 1'!A109="","",'tariff 1'!A109)</f>
        <v/>
      </c>
      <c r="B109" s="9" t="str">
        <f>IF('tariff 1'!B109="","",'tariff 1'!B109)</f>
        <v/>
      </c>
      <c r="C109" s="10" t="str">
        <f>IF('tariff 1'!J109="","",'tariff 1'!J109)</f>
        <v/>
      </c>
      <c r="D109" s="10" t="str">
        <f>IF('tariff 1'!K109="","",'tariff 1'!K109)</f>
        <v/>
      </c>
      <c r="E109" s="10" t="str">
        <f>IF(ISNA(VLOOKUP(A109,tariff!$G$7:$L$500,3,FALSE)),"",VLOOKUP(A109,tariff!$G$7:$L$500,3,FALSE))</f>
        <v/>
      </c>
      <c r="F109" s="9" t="str">
        <f>IF(A109="","",VLOOKUP(A109,'tariff 1'!$A$7:$L$109,7,FALSE))</f>
        <v/>
      </c>
      <c r="G109" s="9" t="str">
        <f>IF(A109="","",VLOOKUP(A109,'tariff 1'!$A$7:$L$109,6,FALSE))</f>
        <v/>
      </c>
      <c r="H109" s="65" t="str">
        <f t="shared" si="159"/>
        <v/>
      </c>
      <c r="I109" s="9" t="str">
        <f>IF(A109="","",VLOOKUP(A109,tariff!$G$7:$L$84,5,FALSE))</f>
        <v/>
      </c>
      <c r="J109" s="65" t="str">
        <f t="shared" si="160"/>
        <v/>
      </c>
      <c r="K109" s="9">
        <f t="shared" si="161"/>
        <v>0</v>
      </c>
      <c r="L109" s="9">
        <v>0</v>
      </c>
      <c r="M109" s="9">
        <v>1</v>
      </c>
      <c r="N109" s="9" t="str">
        <f t="shared" si="162"/>
        <v/>
      </c>
      <c r="O109" s="10" t="str">
        <f>IF('tariff 1'!I109="","",'tariff 1'!I109)</f>
        <v/>
      </c>
      <c r="P109" s="66"/>
    </row>
    <row r="110" spans="1:16" s="9" customFormat="1" x14ac:dyDescent="0.35">
      <c r="A110" s="9" t="str">
        <f>IF('tariff 1'!A110="","",'tariff 1'!A110)</f>
        <v/>
      </c>
      <c r="B110" s="9" t="str">
        <f>IF('tariff 1'!B110="","",'tariff 1'!B110)</f>
        <v/>
      </c>
      <c r="C110" s="10" t="str">
        <f>IF('tariff 1'!J110="","",'tariff 1'!J110)</f>
        <v/>
      </c>
      <c r="D110" s="10" t="str">
        <f>IF('tariff 1'!K110="","",'tariff 1'!K110)</f>
        <v/>
      </c>
      <c r="E110" s="10" t="str">
        <f>IF(ISNA(VLOOKUP(A110,tariff!$G$7:$L$500,3,FALSE)),"",VLOOKUP(A110,tariff!$G$7:$L$500,3,FALSE))</f>
        <v/>
      </c>
      <c r="F110" s="9" t="str">
        <f>IF(A110="","",VLOOKUP(A110,'tariff 1'!$A$7:$L$110,7,FALSE))</f>
        <v/>
      </c>
      <c r="G110" s="9" t="str">
        <f>IF(A110="","",VLOOKUP(A110,'tariff 1'!$A$7:$L$110,6,FALSE))</f>
        <v/>
      </c>
      <c r="H110" s="65" t="str">
        <f t="shared" si="159"/>
        <v/>
      </c>
      <c r="I110" s="9" t="str">
        <f>IF(A110="","",VLOOKUP(A110,tariff!$G$7:$L$84,5,FALSE))</f>
        <v/>
      </c>
      <c r="J110" s="65" t="str">
        <f t="shared" si="160"/>
        <v/>
      </c>
      <c r="K110" s="9">
        <f t="shared" si="161"/>
        <v>0</v>
      </c>
      <c r="L110" s="9">
        <v>0</v>
      </c>
      <c r="M110" s="9">
        <v>1</v>
      </c>
      <c r="N110" s="9" t="str">
        <f t="shared" si="162"/>
        <v/>
      </c>
      <c r="O110" s="10" t="str">
        <f>IF('tariff 1'!I110="","",'tariff 1'!I110)</f>
        <v/>
      </c>
      <c r="P110" s="66"/>
    </row>
    <row r="111" spans="1:16" s="9" customFormat="1" x14ac:dyDescent="0.35">
      <c r="A111" s="9" t="str">
        <f>IF('tariff 1'!A111="","",'tariff 1'!A111)</f>
        <v/>
      </c>
      <c r="B111" s="9" t="str">
        <f>IF('tariff 1'!B111="","",'tariff 1'!B111)</f>
        <v/>
      </c>
      <c r="C111" s="10" t="str">
        <f>IF('tariff 1'!J111="","",'tariff 1'!J111)</f>
        <v/>
      </c>
      <c r="D111" s="10" t="str">
        <f>IF('tariff 1'!K111="","",'tariff 1'!K111)</f>
        <v/>
      </c>
      <c r="E111" s="10" t="str">
        <f>IF(ISNA(VLOOKUP(A111,tariff!$G$7:$L$500,3,FALSE)),"",VLOOKUP(A111,tariff!$G$7:$L$500,3,FALSE))</f>
        <v/>
      </c>
      <c r="F111" s="9" t="str">
        <f>IF(A111="","",VLOOKUP(A111,'tariff 1'!$A$7:$L$111,7,FALSE))</f>
        <v/>
      </c>
      <c r="G111" s="9" t="str">
        <f>IF(A111="","",VLOOKUP(A111,'tariff 1'!$A$7:$L$111,6,FALSE))</f>
        <v/>
      </c>
      <c r="H111" s="65" t="str">
        <f t="shared" si="159"/>
        <v/>
      </c>
      <c r="I111" s="9" t="str">
        <f>IF(A111="","",VLOOKUP(A111,tariff!$G$7:$L$84,5,FALSE))</f>
        <v/>
      </c>
      <c r="J111" s="65" t="str">
        <f t="shared" si="160"/>
        <v/>
      </c>
      <c r="K111" s="9">
        <f t="shared" si="161"/>
        <v>0</v>
      </c>
      <c r="L111" s="9">
        <v>0</v>
      </c>
      <c r="M111" s="9">
        <v>1</v>
      </c>
      <c r="N111" s="9" t="str">
        <f t="shared" si="162"/>
        <v/>
      </c>
      <c r="O111" s="10" t="str">
        <f>IF('tariff 1'!I111="","",'tariff 1'!I111)</f>
        <v/>
      </c>
      <c r="P111" s="66"/>
    </row>
    <row r="112" spans="1:16" s="9" customFormat="1" x14ac:dyDescent="0.35">
      <c r="A112" s="9" t="str">
        <f>IF('tariff 1'!A112="","",'tariff 1'!A112)</f>
        <v/>
      </c>
      <c r="B112" s="9" t="str">
        <f>IF('tariff 1'!B112="","",'tariff 1'!B112)</f>
        <v/>
      </c>
      <c r="C112" s="10" t="str">
        <f>IF('tariff 1'!J112="","",'tariff 1'!J112)</f>
        <v/>
      </c>
      <c r="D112" s="10" t="str">
        <f>IF('tariff 1'!K112="","",'tariff 1'!K112)</f>
        <v/>
      </c>
      <c r="E112" s="10" t="str">
        <f>IF(ISNA(VLOOKUP(A112,tariff!$G$7:$L$500,3,FALSE)),"",VLOOKUP(A112,tariff!$G$7:$L$500,3,FALSE))</f>
        <v/>
      </c>
      <c r="F112" s="9" t="str">
        <f>IF(A112="","",VLOOKUP(A112,'tariff 1'!$A$7:$L$112,7,FALSE))</f>
        <v/>
      </c>
      <c r="G112" s="9" t="str">
        <f>IF(A112="","",VLOOKUP(A112,'tariff 1'!$A$7:$L$112,6,FALSE))</f>
        <v/>
      </c>
      <c r="H112" s="65" t="str">
        <f t="shared" si="159"/>
        <v/>
      </c>
      <c r="I112" s="9" t="str">
        <f>IF(A112="","",VLOOKUP(A112,tariff!$G$7:$L$84,5,FALSE))</f>
        <v/>
      </c>
      <c r="J112" s="65" t="str">
        <f t="shared" si="160"/>
        <v/>
      </c>
      <c r="K112" s="9">
        <f t="shared" si="161"/>
        <v>0</v>
      </c>
      <c r="L112" s="9">
        <v>0</v>
      </c>
      <c r="M112" s="9">
        <v>1</v>
      </c>
      <c r="N112" s="9" t="str">
        <f t="shared" si="162"/>
        <v/>
      </c>
      <c r="O112" s="10" t="str">
        <f>IF('tariff 1'!I112="","",'tariff 1'!I112)</f>
        <v/>
      </c>
      <c r="P112" s="66"/>
    </row>
    <row r="113" spans="1:16" s="9" customFormat="1" x14ac:dyDescent="0.35">
      <c r="A113" s="9" t="str">
        <f>IF('tariff 1'!A113="","",'tariff 1'!A113)</f>
        <v/>
      </c>
      <c r="B113" s="9" t="str">
        <f>IF('tariff 1'!B113="","",'tariff 1'!B113)</f>
        <v/>
      </c>
      <c r="C113" s="10" t="str">
        <f>IF('tariff 1'!J113="","",'tariff 1'!J113)</f>
        <v/>
      </c>
      <c r="D113" s="10" t="str">
        <f>IF('tariff 1'!K113="","",'tariff 1'!K113)</f>
        <v/>
      </c>
      <c r="E113" s="10" t="str">
        <f>IF(ISNA(VLOOKUP(A113,tariff!$G$7:$L$500,3,FALSE)),"",VLOOKUP(A113,tariff!$G$7:$L$500,3,FALSE))</f>
        <v/>
      </c>
      <c r="F113" s="9" t="str">
        <f>IF(A113="","",VLOOKUP(A113,'tariff 1'!$A$7:$L$113,7,FALSE))</f>
        <v/>
      </c>
      <c r="G113" s="9" t="str">
        <f>IF(A113="","",VLOOKUP(A113,'tariff 1'!$A$7:$L$114,6,FALSE))</f>
        <v/>
      </c>
      <c r="H113" s="65" t="str">
        <f t="shared" si="159"/>
        <v/>
      </c>
      <c r="I113" s="9" t="str">
        <f>IF(A113="","",VLOOKUP(A113,tariff!$G$7:$L$84,5,FALSE))</f>
        <v/>
      </c>
      <c r="J113" s="65" t="str">
        <f t="shared" si="160"/>
        <v/>
      </c>
      <c r="K113" s="9">
        <f t="shared" si="161"/>
        <v>0</v>
      </c>
      <c r="L113" s="9">
        <v>0</v>
      </c>
      <c r="M113" s="9">
        <v>1</v>
      </c>
      <c r="N113" s="9" t="str">
        <f t="shared" si="162"/>
        <v/>
      </c>
      <c r="O113" s="10" t="str">
        <f>IF('tariff 1'!I113="","",'tariff 1'!I113)</f>
        <v/>
      </c>
      <c r="P113" s="66"/>
    </row>
    <row r="114" spans="1:16" s="9" customFormat="1" x14ac:dyDescent="0.35">
      <c r="A114" s="9" t="str">
        <f>IF('tariff 1'!A114="","",'tariff 1'!A114)</f>
        <v/>
      </c>
      <c r="B114" s="9" t="str">
        <f>IF('tariff 1'!B114="","",'tariff 1'!B114)</f>
        <v/>
      </c>
      <c r="C114" s="10" t="str">
        <f>IF('tariff 1'!J114="","",'tariff 1'!J114)</f>
        <v/>
      </c>
      <c r="D114" s="10" t="str">
        <f>IF('tariff 1'!K114="","",'tariff 1'!K114)</f>
        <v/>
      </c>
      <c r="E114" s="10" t="str">
        <f>IF(ISNA(VLOOKUP(A114,tariff!$G$7:$L$500,3,FALSE)),"",VLOOKUP(A114,tariff!$G$7:$L$500,3,FALSE))</f>
        <v/>
      </c>
      <c r="F114" s="9" t="str">
        <f>IF(A114="","",VLOOKUP(A114,'tariff 1'!$A$7:$L$114,7,FALSE))</f>
        <v/>
      </c>
      <c r="G114" s="9" t="str">
        <f>IF(A114="","",VLOOKUP(A114,'tariff 1'!$A$7:$L$114,6,FALSE))</f>
        <v/>
      </c>
      <c r="H114" s="65" t="str">
        <f t="shared" si="159"/>
        <v/>
      </c>
      <c r="I114" s="9" t="str">
        <f>IF(A114="","",VLOOKUP(A114,tariff!$G$7:$L$84,5,FALSE))</f>
        <v/>
      </c>
      <c r="J114" s="65" t="str">
        <f t="shared" si="160"/>
        <v/>
      </c>
      <c r="K114" s="9">
        <f t="shared" si="161"/>
        <v>0</v>
      </c>
      <c r="L114" s="9">
        <v>0</v>
      </c>
      <c r="M114" s="9">
        <v>1</v>
      </c>
      <c r="N114" s="9" t="str">
        <f t="shared" si="162"/>
        <v/>
      </c>
      <c r="O114" s="10" t="str">
        <f>IF('tariff 1'!I114="","",'tariff 1'!I114)</f>
        <v/>
      </c>
      <c r="P114" s="66"/>
    </row>
    <row r="115" spans="1:16" s="9" customFormat="1" x14ac:dyDescent="0.35">
      <c r="A115" s="9" t="str">
        <f>IF('tariff 1'!A115="","",'tariff 1'!A115)</f>
        <v/>
      </c>
      <c r="B115" s="9" t="str">
        <f>IF('tariff 1'!B115="","",'tariff 1'!B115)</f>
        <v/>
      </c>
      <c r="C115" s="10" t="str">
        <f>IF('tariff 1'!J115="","",'tariff 1'!J115)</f>
        <v/>
      </c>
      <c r="D115" s="10" t="str">
        <f>IF('tariff 1'!K115="","",'tariff 1'!K115)</f>
        <v/>
      </c>
      <c r="E115" s="10" t="str">
        <f>IF(ISNA(VLOOKUP(A115,tariff!$G$7:$L$500,3,FALSE)),"",VLOOKUP(A115,tariff!$G$7:$L$500,3,FALSE))</f>
        <v/>
      </c>
      <c r="F115" s="9" t="str">
        <f>IF(A115="","",VLOOKUP(A115,'tariff 1'!$A$7:$L$115,7,FALSE))</f>
        <v/>
      </c>
      <c r="G115" s="9" t="str">
        <f>IF(A115="","",VLOOKUP(A115,'tariff 1'!$A$7:$L$115,6,FALSE))</f>
        <v/>
      </c>
      <c r="H115" s="65" t="str">
        <f t="shared" si="159"/>
        <v/>
      </c>
      <c r="I115" s="9" t="str">
        <f>IF(A115="","",VLOOKUP(A115,tariff!$G$7:$L$84,5,FALSE))</f>
        <v/>
      </c>
      <c r="J115" s="65" t="str">
        <f t="shared" si="160"/>
        <v/>
      </c>
      <c r="K115" s="9">
        <f t="shared" si="161"/>
        <v>0</v>
      </c>
      <c r="L115" s="9">
        <v>0</v>
      </c>
      <c r="M115" s="9">
        <v>1</v>
      </c>
      <c r="N115" s="9" t="str">
        <f t="shared" si="162"/>
        <v/>
      </c>
      <c r="O115" s="10" t="str">
        <f>IF('tariff 1'!I115="","",'tariff 1'!I115)</f>
        <v/>
      </c>
      <c r="P115" s="66"/>
    </row>
    <row r="116" spans="1:16" s="9" customFormat="1" x14ac:dyDescent="0.35">
      <c r="A116" s="9" t="str">
        <f>IF('tariff 1'!A116="","",'tariff 1'!A116)</f>
        <v/>
      </c>
      <c r="B116" s="9" t="str">
        <f>IF('tariff 1'!B116="","",'tariff 1'!B116)</f>
        <v/>
      </c>
      <c r="C116" s="10" t="str">
        <f>IF('tariff 1'!J116="","",'tariff 1'!J116)</f>
        <v/>
      </c>
      <c r="D116" s="10" t="str">
        <f>IF('tariff 1'!K116="","",'tariff 1'!K116)</f>
        <v/>
      </c>
      <c r="E116" s="10" t="str">
        <f>IF(ISNA(VLOOKUP(A116,tariff!$G$7:$L$500,3,FALSE)),"",VLOOKUP(A116,tariff!$G$7:$L$500,3,FALSE))</f>
        <v/>
      </c>
      <c r="F116" s="9" t="str">
        <f>IF(A116="","",VLOOKUP(A116,'tariff 1'!$A$7:$L$116,7,FALSE))</f>
        <v/>
      </c>
      <c r="G116" s="9" t="str">
        <f>IF(A116="","",VLOOKUP(A116,'tariff 1'!$A$7:$L$116,6,FALSE))</f>
        <v/>
      </c>
      <c r="H116" s="65" t="str">
        <f t="shared" si="159"/>
        <v/>
      </c>
      <c r="I116" s="9" t="str">
        <f>IF(A116="","",VLOOKUP(A116,tariff!$G$7:$L$84,5,FALSE))</f>
        <v/>
      </c>
      <c r="J116" s="65" t="str">
        <f t="shared" si="160"/>
        <v/>
      </c>
      <c r="K116" s="9">
        <f t="shared" si="161"/>
        <v>0</v>
      </c>
      <c r="L116" s="9">
        <v>0</v>
      </c>
      <c r="M116" s="9">
        <v>1</v>
      </c>
      <c r="N116" s="9" t="str">
        <f t="shared" si="162"/>
        <v/>
      </c>
      <c r="O116" s="10" t="str">
        <f>IF('tariff 1'!I116="","",'tariff 1'!I116)</f>
        <v/>
      </c>
      <c r="P116" s="66"/>
    </row>
    <row r="117" spans="1:16" s="9" customFormat="1" x14ac:dyDescent="0.35">
      <c r="A117" s="9" t="str">
        <f>IF('tariff 1'!A117="","",'tariff 1'!A117)</f>
        <v/>
      </c>
      <c r="B117" s="9" t="str">
        <f>IF('tariff 1'!B117="","",'tariff 1'!B117)</f>
        <v/>
      </c>
      <c r="C117" s="10" t="str">
        <f>IF('tariff 1'!J117="","",'tariff 1'!J117)</f>
        <v/>
      </c>
      <c r="D117" s="10" t="str">
        <f>IF('tariff 1'!K117="","",'tariff 1'!K117)</f>
        <v/>
      </c>
      <c r="E117" s="10" t="str">
        <f>IF(ISNA(VLOOKUP(A117,tariff!$G$7:$L$500,3,FALSE)),"",VLOOKUP(A117,tariff!$G$7:$L$500,3,FALSE))</f>
        <v/>
      </c>
      <c r="F117" s="9" t="str">
        <f>IF(A117="","",VLOOKUP(A117,'tariff 1'!$A$7:$L$117,7,FALSE))</f>
        <v/>
      </c>
      <c r="G117" s="9" t="str">
        <f>IF(A117="","",VLOOKUP(A117,'tariff 1'!$A$7:$L$118,6,FALSE))</f>
        <v/>
      </c>
      <c r="H117" s="65" t="str">
        <f t="shared" si="159"/>
        <v/>
      </c>
      <c r="I117" s="9" t="str">
        <f>IF(A117="","",VLOOKUP(A117,tariff!$G$7:$L$84,5,FALSE))</f>
        <v/>
      </c>
      <c r="J117" s="65" t="str">
        <f t="shared" si="160"/>
        <v/>
      </c>
      <c r="K117" s="9">
        <f t="shared" si="161"/>
        <v>0</v>
      </c>
      <c r="L117" s="9">
        <v>0</v>
      </c>
      <c r="M117" s="9">
        <v>1</v>
      </c>
      <c r="N117" s="9" t="str">
        <f t="shared" si="162"/>
        <v/>
      </c>
      <c r="O117" s="10" t="str">
        <f>IF('tariff 1'!I117="","",'tariff 1'!I117)</f>
        <v/>
      </c>
      <c r="P117" s="66"/>
    </row>
    <row r="118" spans="1:16" s="9" customFormat="1" x14ac:dyDescent="0.35">
      <c r="A118" s="9" t="str">
        <f>IF('tariff 1'!A118="","",'tariff 1'!A118)</f>
        <v/>
      </c>
      <c r="B118" s="9" t="str">
        <f>IF('tariff 1'!B118="","",'tariff 1'!B118)</f>
        <v/>
      </c>
      <c r="C118" s="10" t="str">
        <f>IF('tariff 1'!J118="","",'tariff 1'!J118)</f>
        <v/>
      </c>
      <c r="D118" s="10" t="str">
        <f>IF('tariff 1'!K118="","",'tariff 1'!K118)</f>
        <v/>
      </c>
      <c r="E118" s="10" t="str">
        <f>IF(ISNA(VLOOKUP(A118,tariff!$G$7:$L$500,3,FALSE)),"",VLOOKUP(A118,tariff!$G$7:$L$500,3,FALSE))</f>
        <v/>
      </c>
      <c r="F118" s="9" t="str">
        <f>IF(A118="","",VLOOKUP(A118,'tariff 1'!$A$7:$L$119,7,FALSE))</f>
        <v/>
      </c>
      <c r="G118" s="9" t="str">
        <f>IF(A118="","",VLOOKUP(A118,'tariff 1'!$A$7:$L$119,6,FALSE))</f>
        <v/>
      </c>
      <c r="H118" s="65" t="str">
        <f t="shared" si="159"/>
        <v/>
      </c>
      <c r="I118" s="9" t="str">
        <f>IF(A118="","",VLOOKUP(A118,tariff!$G$7:$L$84,5,FALSE))</f>
        <v/>
      </c>
      <c r="J118" s="65" t="str">
        <f t="shared" si="160"/>
        <v/>
      </c>
      <c r="K118" s="9">
        <f t="shared" si="161"/>
        <v>0</v>
      </c>
      <c r="L118" s="9">
        <v>0</v>
      </c>
      <c r="M118" s="9">
        <v>1</v>
      </c>
      <c r="N118" s="9" t="str">
        <f t="shared" si="162"/>
        <v/>
      </c>
      <c r="O118" s="10" t="str">
        <f>IF('tariff 1'!I118="","",'tariff 1'!I118)</f>
        <v/>
      </c>
      <c r="P118" s="66"/>
    </row>
    <row r="119" spans="1:16" s="9" customFormat="1" x14ac:dyDescent="0.35">
      <c r="A119" s="9" t="str">
        <f>IF('tariff 1'!A119="","",'tariff 1'!A119)</f>
        <v/>
      </c>
      <c r="B119" s="9" t="str">
        <f>IF('tariff 1'!B119="","",'tariff 1'!B119)</f>
        <v/>
      </c>
      <c r="C119" s="10" t="str">
        <f>IF('tariff 1'!J119="","",'tariff 1'!J119)</f>
        <v/>
      </c>
      <c r="D119" s="10" t="str">
        <f>IF('tariff 1'!K119="","",'tariff 1'!K119)</f>
        <v/>
      </c>
      <c r="E119" s="10" t="str">
        <f>IF(ISNA(VLOOKUP(A119,tariff!$G$7:$L$500,3,FALSE)),"",VLOOKUP(A119,tariff!$G$7:$L$500,3,FALSE))</f>
        <v/>
      </c>
      <c r="F119" s="9" t="str">
        <f>IF(A119="","",VLOOKUP(A119,'tariff 1'!$A$7:$L$120,7,FALSE))</f>
        <v/>
      </c>
      <c r="G119" s="9" t="str">
        <f>IF(A119="","",VLOOKUP(A119,'tariff 1'!$A$7:$L$120,6,FALSE))</f>
        <v/>
      </c>
      <c r="H119" s="65" t="str">
        <f t="shared" si="159"/>
        <v/>
      </c>
      <c r="I119" s="9" t="str">
        <f>IF(A119="","",VLOOKUP(A119,tariff!$G$7:$L$84,5,FALSE))</f>
        <v/>
      </c>
      <c r="J119" s="65" t="str">
        <f t="shared" si="160"/>
        <v/>
      </c>
      <c r="K119" s="9">
        <f t="shared" si="161"/>
        <v>0</v>
      </c>
      <c r="L119" s="9">
        <v>0</v>
      </c>
      <c r="M119" s="9">
        <v>1</v>
      </c>
      <c r="N119" s="9" t="str">
        <f t="shared" si="162"/>
        <v/>
      </c>
      <c r="O119" s="10" t="str">
        <f>IF('tariff 1'!I119="","",'tariff 1'!I119)</f>
        <v/>
      </c>
      <c r="P119" s="66"/>
    </row>
    <row r="120" spans="1:16" s="9" customFormat="1" x14ac:dyDescent="0.35">
      <c r="A120" s="9" t="str">
        <f>IF('tariff 1'!A120="","",'tariff 1'!A120)</f>
        <v/>
      </c>
      <c r="B120" s="9" t="str">
        <f>IF('tariff 1'!B120="","",'tariff 1'!B120)</f>
        <v/>
      </c>
      <c r="C120" s="10" t="str">
        <f>IF('tariff 1'!J120="","",'tariff 1'!J120)</f>
        <v/>
      </c>
      <c r="D120" s="10" t="str">
        <f>IF('tariff 1'!K120="","",'tariff 1'!K120)</f>
        <v/>
      </c>
      <c r="E120" s="10" t="str">
        <f>IF(ISNA(VLOOKUP(A120,tariff!$G$7:$L$500,3,FALSE)),"",VLOOKUP(A120,tariff!$G$7:$L$500,3,FALSE))</f>
        <v/>
      </c>
      <c r="F120" s="9" t="str">
        <f>IF(A120="","",VLOOKUP(A120,'tariff 1'!$A$7:$L$120,7,FALSE))</f>
        <v/>
      </c>
      <c r="G120" s="9" t="str">
        <f>IF(A120="","",VLOOKUP(A120,'tariff 1'!$A$7:$L$120,6,FALSE))</f>
        <v/>
      </c>
      <c r="H120" s="65" t="str">
        <f t="shared" si="159"/>
        <v/>
      </c>
      <c r="I120" s="9" t="str">
        <f>IF(A120="","",VLOOKUP(A120,tariff!$G$7:$L$84,5,FALSE))</f>
        <v/>
      </c>
      <c r="J120" s="65" t="str">
        <f t="shared" si="160"/>
        <v/>
      </c>
      <c r="K120" s="9">
        <f t="shared" si="161"/>
        <v>0</v>
      </c>
      <c r="L120" s="9">
        <v>0</v>
      </c>
      <c r="M120" s="9">
        <v>1</v>
      </c>
      <c r="N120" s="9" t="str">
        <f t="shared" si="162"/>
        <v/>
      </c>
      <c r="O120" s="10" t="str">
        <f>IF('tariff 1'!I120="","",'tariff 1'!I120)</f>
        <v/>
      </c>
      <c r="P120" s="66"/>
    </row>
    <row r="121" spans="1:16" s="9" customFormat="1" x14ac:dyDescent="0.35">
      <c r="A121" s="9" t="str">
        <f>IF('tariff 1'!A121="","",'tariff 1'!A121)</f>
        <v/>
      </c>
      <c r="B121" s="9" t="str">
        <f>IF('tariff 1'!B121="","",'tariff 1'!B121)</f>
        <v/>
      </c>
      <c r="C121" s="10" t="str">
        <f>IF('tariff 1'!J121="","",'tariff 1'!J121)</f>
        <v/>
      </c>
      <c r="D121" s="10" t="str">
        <f>IF('tariff 1'!K121="","",'tariff 1'!K121)</f>
        <v/>
      </c>
      <c r="E121" s="10" t="str">
        <f>IF(ISNA(VLOOKUP(A121,tariff!$G$7:$L$500,3,FALSE)),"",VLOOKUP(A121,tariff!$G$7:$L$500,3,FALSE))</f>
        <v/>
      </c>
      <c r="F121" s="9" t="str">
        <f>IF(A121="","",VLOOKUP(A121,'tariff 1'!$A$7:$L$121,7,FALSE))</f>
        <v/>
      </c>
      <c r="G121" s="9" t="str">
        <f>IF(A121="","",VLOOKUP(A121,'tariff 1'!$A$7:$L$121,6,FALSE))</f>
        <v/>
      </c>
      <c r="H121" s="65" t="str">
        <f t="shared" si="159"/>
        <v/>
      </c>
      <c r="I121" s="9" t="str">
        <f>IF(A121="","",VLOOKUP(A121,tariff!$G$7:$L$84,5,FALSE))</f>
        <v/>
      </c>
      <c r="J121" s="65" t="str">
        <f t="shared" si="160"/>
        <v/>
      </c>
      <c r="K121" s="9">
        <f t="shared" si="161"/>
        <v>0</v>
      </c>
      <c r="L121" s="9">
        <v>0</v>
      </c>
      <c r="M121" s="9">
        <v>1</v>
      </c>
      <c r="N121" s="9" t="str">
        <f t="shared" si="162"/>
        <v/>
      </c>
      <c r="O121" s="10" t="str">
        <f>IF('tariff 1'!I121="","",'tariff 1'!I121)</f>
        <v/>
      </c>
      <c r="P121" s="66"/>
    </row>
    <row r="122" spans="1:16" s="9" customFormat="1" x14ac:dyDescent="0.35">
      <c r="A122" s="9" t="str">
        <f>IF('tariff 1'!A122="","",'tariff 1'!A122)</f>
        <v/>
      </c>
      <c r="B122" s="9" t="str">
        <f>IF('tariff 1'!B122="","",'tariff 1'!B122)</f>
        <v/>
      </c>
      <c r="C122" s="10" t="str">
        <f>IF('tariff 1'!J122="","",'tariff 1'!J122)</f>
        <v/>
      </c>
      <c r="D122" s="10" t="str">
        <f>IF('tariff 1'!K122="","",'tariff 1'!K122)</f>
        <v/>
      </c>
      <c r="E122" s="10" t="str">
        <f>IF(ISNA(VLOOKUP(A122,tariff!$G$7:$L$500,3,FALSE)),"",VLOOKUP(A122,tariff!$G$7:$L$500,3,FALSE))</f>
        <v/>
      </c>
      <c r="F122" s="9" t="str">
        <f>IF(A122="","",VLOOKUP(A122,'tariff 1'!$A$7:$L$122,7,FALSE))</f>
        <v/>
      </c>
      <c r="G122" s="9" t="str">
        <f>IF(A122="","",VLOOKUP(A122,'tariff 1'!$A$7:$L$122,6,FALSE))</f>
        <v/>
      </c>
      <c r="H122" s="65" t="str">
        <f t="shared" si="159"/>
        <v/>
      </c>
      <c r="I122" s="9" t="str">
        <f>IF(A122="","",VLOOKUP(A122,tariff!$G$7:$L$84,5,FALSE))</f>
        <v/>
      </c>
      <c r="J122" s="65" t="str">
        <f t="shared" si="160"/>
        <v/>
      </c>
      <c r="K122" s="9">
        <f t="shared" si="161"/>
        <v>0</v>
      </c>
      <c r="L122" s="9">
        <v>0</v>
      </c>
      <c r="M122" s="9">
        <v>1</v>
      </c>
      <c r="N122" s="9" t="str">
        <f t="shared" si="162"/>
        <v/>
      </c>
      <c r="O122" s="10" t="str">
        <f>IF('tariff 1'!I122="","",'tariff 1'!I122)</f>
        <v/>
      </c>
      <c r="P122" s="66"/>
    </row>
    <row r="123" spans="1:16" s="9" customFormat="1" x14ac:dyDescent="0.35">
      <c r="A123" s="9" t="str">
        <f>IF('tariff 1'!A123="","",'tariff 1'!A123)</f>
        <v/>
      </c>
      <c r="B123" s="9" t="str">
        <f>IF('tariff 1'!B123="","",'tariff 1'!B123)</f>
        <v/>
      </c>
      <c r="C123" s="10" t="str">
        <f>IF('tariff 1'!J123="","",'tariff 1'!J123)</f>
        <v/>
      </c>
      <c r="D123" s="10" t="str">
        <f>IF('tariff 1'!K123="","",'tariff 1'!K123)</f>
        <v/>
      </c>
      <c r="E123" s="10" t="str">
        <f>IF(ISNA(VLOOKUP(A123,tariff!$G$7:$L$500,3,FALSE)),"",VLOOKUP(A123,tariff!$G$7:$L$500,3,FALSE))</f>
        <v/>
      </c>
      <c r="F123" s="9" t="str">
        <f>IF(A123="","",VLOOKUP(A123,'tariff 1'!$A$7:$L$123,7,FALSE))</f>
        <v/>
      </c>
      <c r="G123" s="9" t="str">
        <f>IF(A123="","",VLOOKUP(A123,'tariff 1'!$A$7:$L$123,6,FALSE))</f>
        <v/>
      </c>
      <c r="H123" s="65" t="str">
        <f t="shared" si="159"/>
        <v/>
      </c>
      <c r="I123" s="9" t="str">
        <f>IF(A123="","",VLOOKUP(A123,tariff!$G$7:$L$84,5,FALSE))</f>
        <v/>
      </c>
      <c r="J123" s="65" t="str">
        <f t="shared" si="160"/>
        <v/>
      </c>
      <c r="K123" s="9">
        <f t="shared" si="161"/>
        <v>0</v>
      </c>
      <c r="L123" s="9">
        <v>0</v>
      </c>
      <c r="M123" s="9">
        <v>1</v>
      </c>
      <c r="N123" s="9" t="str">
        <f t="shared" si="162"/>
        <v/>
      </c>
      <c r="O123" s="10" t="str">
        <f>IF('tariff 1'!I123="","",'tariff 1'!I123)</f>
        <v/>
      </c>
      <c r="P123" s="66"/>
    </row>
    <row r="124" spans="1:16" s="9" customFormat="1" x14ac:dyDescent="0.35">
      <c r="A124" s="9" t="str">
        <f>IF('tariff 1'!A124="","",'tariff 1'!A124)</f>
        <v/>
      </c>
      <c r="B124" s="9" t="str">
        <f>IF('tariff 1'!B124="","",'tariff 1'!B124)</f>
        <v/>
      </c>
      <c r="C124" s="10" t="str">
        <f>IF('tariff 1'!J124="","",'tariff 1'!J124)</f>
        <v/>
      </c>
      <c r="D124" s="10" t="str">
        <f>IF('tariff 1'!K124="","",'tariff 1'!K124)</f>
        <v/>
      </c>
      <c r="E124" s="10" t="str">
        <f>IF(ISNA(VLOOKUP(A124,tariff!$G$7:$L$500,3,FALSE)),"",VLOOKUP(A124,tariff!$G$7:$L$500,3,FALSE))</f>
        <v/>
      </c>
      <c r="F124" s="9" t="str">
        <f>IF(A124="","",VLOOKUP(A124,'tariff 1'!$A$7:$L$124,7,FALSE))</f>
        <v/>
      </c>
      <c r="G124" s="9" t="str">
        <f>IF(A124="","",VLOOKUP(A124,'tariff 1'!$A$7:$L$124,6,FALSE))</f>
        <v/>
      </c>
      <c r="H124" s="65" t="str">
        <f t="shared" si="159"/>
        <v/>
      </c>
      <c r="I124" s="9" t="str">
        <f>IF(A124="","",VLOOKUP(A124,tariff!$G$7:$L$84,5,FALSE))</f>
        <v/>
      </c>
      <c r="J124" s="65" t="str">
        <f t="shared" si="160"/>
        <v/>
      </c>
      <c r="K124" s="9">
        <f t="shared" si="161"/>
        <v>0</v>
      </c>
      <c r="L124" s="9">
        <v>0</v>
      </c>
      <c r="M124" s="9">
        <v>1</v>
      </c>
      <c r="N124" s="9" t="str">
        <f t="shared" si="162"/>
        <v/>
      </c>
      <c r="O124" s="10" t="str">
        <f>IF('tariff 1'!I124="","",'tariff 1'!I124)</f>
        <v/>
      </c>
      <c r="P124" s="66"/>
    </row>
    <row r="125" spans="1:16" s="9" customFormat="1" x14ac:dyDescent="0.35">
      <c r="A125" s="9" t="str">
        <f>IF('tariff 1'!A125="","",'tariff 1'!A125)</f>
        <v/>
      </c>
      <c r="B125" s="9" t="str">
        <f>IF('tariff 1'!B125="","",'tariff 1'!B125)</f>
        <v/>
      </c>
      <c r="C125" s="10" t="str">
        <f>IF('tariff 1'!J125="","",'tariff 1'!J125)</f>
        <v/>
      </c>
      <c r="D125" s="10" t="str">
        <f>IF('tariff 1'!K125="","",'tariff 1'!K125)</f>
        <v/>
      </c>
      <c r="E125" s="10" t="str">
        <f>IF(ISNA(VLOOKUP(A125,tariff!$G$7:$L$500,3,FALSE)),"",VLOOKUP(A125,tariff!$G$7:$L$500,3,FALSE))</f>
        <v/>
      </c>
      <c r="F125" s="9" t="str">
        <f>IF(A125="","",VLOOKUP(A125,'tariff 1'!$A$7:$L$125,7,FALSE))</f>
        <v/>
      </c>
      <c r="G125" s="9" t="str">
        <f>IF(A125="","",VLOOKUP(A125,'tariff 1'!$A$7:$L$125,6,FALSE))</f>
        <v/>
      </c>
      <c r="H125" s="65" t="str">
        <f t="shared" si="159"/>
        <v/>
      </c>
      <c r="I125" s="9" t="str">
        <f>IF(A125="","",VLOOKUP(A125,tariff!$G$7:$L$84,5,FALSE))</f>
        <v/>
      </c>
      <c r="J125" s="65" t="str">
        <f t="shared" si="160"/>
        <v/>
      </c>
      <c r="K125" s="9">
        <f t="shared" si="161"/>
        <v>0</v>
      </c>
      <c r="L125" s="9">
        <v>0</v>
      </c>
      <c r="M125" s="9">
        <v>1</v>
      </c>
      <c r="N125" s="9" t="str">
        <f t="shared" si="162"/>
        <v/>
      </c>
      <c r="O125" s="10" t="str">
        <f>IF('tariff 1'!I125="","",'tariff 1'!I125)</f>
        <v/>
      </c>
      <c r="P125" s="66"/>
    </row>
    <row r="126" spans="1:16" s="9" customFormat="1" x14ac:dyDescent="0.35">
      <c r="A126" s="9" t="str">
        <f>IF('tariff 1'!A126="","",'tariff 1'!A126)</f>
        <v/>
      </c>
      <c r="B126" s="9" t="str">
        <f>IF('tariff 1'!B126="","",'tariff 1'!B126)</f>
        <v/>
      </c>
      <c r="C126" s="10" t="str">
        <f>IF('tariff 1'!J126="","",'tariff 1'!J126)</f>
        <v/>
      </c>
      <c r="D126" s="10" t="str">
        <f>IF('tariff 1'!K126="","",'tariff 1'!K126)</f>
        <v/>
      </c>
      <c r="E126" s="10" t="str">
        <f>IF(ISNA(VLOOKUP(A126,tariff!$G$7:$L$500,3,FALSE)),"",VLOOKUP(A126,tariff!$G$7:$L$500,3,FALSE))</f>
        <v/>
      </c>
      <c r="F126" s="9" t="str">
        <f>IF(A126="","",VLOOKUP(A126,'tariff 1'!$A$7:$L$126,7,FALSE))</f>
        <v/>
      </c>
      <c r="G126" s="9" t="str">
        <f>IF(A126="","",VLOOKUP(A126,'tariff 1'!$A$7:$L$126,6,FALSE))</f>
        <v/>
      </c>
      <c r="H126" s="65" t="str">
        <f t="shared" si="159"/>
        <v/>
      </c>
      <c r="I126" s="9" t="str">
        <f>IF(A126="","",VLOOKUP(A126,tariff!$G$7:$L$84,5,FALSE))</f>
        <v/>
      </c>
      <c r="J126" s="65" t="str">
        <f t="shared" si="160"/>
        <v/>
      </c>
      <c r="K126" s="9">
        <f t="shared" si="161"/>
        <v>0</v>
      </c>
      <c r="L126" s="9">
        <v>0</v>
      </c>
      <c r="M126" s="9">
        <v>1</v>
      </c>
      <c r="N126" s="9" t="str">
        <f t="shared" si="162"/>
        <v/>
      </c>
      <c r="O126" s="10" t="str">
        <f>IF('tariff 1'!I126="","",'tariff 1'!I126)</f>
        <v/>
      </c>
      <c r="P126" s="66"/>
    </row>
    <row r="127" spans="1:16" s="9" customFormat="1" x14ac:dyDescent="0.35">
      <c r="A127" s="9" t="str">
        <f>IF('tariff 1'!A127="","",'tariff 1'!A127)</f>
        <v/>
      </c>
      <c r="B127" s="9" t="str">
        <f>IF('tariff 1'!B127="","",'tariff 1'!B127)</f>
        <v/>
      </c>
      <c r="C127" s="10" t="str">
        <f>IF('tariff 1'!J127="","",'tariff 1'!J127)</f>
        <v/>
      </c>
      <c r="D127" s="10" t="str">
        <f>IF('tariff 1'!K127="","",'tariff 1'!K127)</f>
        <v/>
      </c>
      <c r="E127" s="10" t="str">
        <f>IF(ISNA(VLOOKUP(A127,tariff!$G$7:$L$500,3,FALSE)),"",VLOOKUP(A127,tariff!$G$7:$L$500,3,FALSE))</f>
        <v/>
      </c>
      <c r="F127" s="9" t="str">
        <f>IF(A127="","",VLOOKUP(A127,'tariff 1'!$A$7:$L$127,7,FALSE))</f>
        <v/>
      </c>
      <c r="G127" s="9" t="str">
        <f>IF(A127="","",VLOOKUP(A127,'tariff 1'!$A$7:$L$127,6,FALSE))</f>
        <v/>
      </c>
      <c r="H127" s="65" t="str">
        <f t="shared" si="159"/>
        <v/>
      </c>
      <c r="I127" s="9" t="str">
        <f>IF(A127="","",VLOOKUP(A127,tariff!$G$7:$L$84,5,FALSE))</f>
        <v/>
      </c>
      <c r="J127" s="65" t="str">
        <f t="shared" si="160"/>
        <v/>
      </c>
      <c r="K127" s="9">
        <f t="shared" si="161"/>
        <v>0</v>
      </c>
      <c r="L127" s="9">
        <v>0</v>
      </c>
      <c r="M127" s="9">
        <v>1</v>
      </c>
      <c r="N127" s="9" t="str">
        <f t="shared" si="162"/>
        <v/>
      </c>
      <c r="O127" s="10" t="str">
        <f>IF('tariff 1'!I127="","",'tariff 1'!I127)</f>
        <v/>
      </c>
      <c r="P127" s="66"/>
    </row>
    <row r="128" spans="1:16" s="9" customFormat="1" x14ac:dyDescent="0.35">
      <c r="A128" s="9" t="str">
        <f>IF('tariff 1'!A128="","",'tariff 1'!A128)</f>
        <v/>
      </c>
      <c r="B128" s="9" t="str">
        <f>IF('tariff 1'!B128="","",'tariff 1'!B128)</f>
        <v/>
      </c>
      <c r="C128" s="10" t="str">
        <f>IF('tariff 1'!J128="","",'tariff 1'!J128)</f>
        <v/>
      </c>
      <c r="D128" s="10" t="str">
        <f>IF('tariff 1'!K128="","",'tariff 1'!K128)</f>
        <v/>
      </c>
      <c r="E128" s="10" t="str">
        <f>IF(ISNA(VLOOKUP(A128,tariff!$G$7:$L$500,3,FALSE)),"",VLOOKUP(A128,tariff!$G$7:$L$500,3,FALSE))</f>
        <v/>
      </c>
      <c r="F128" s="9" t="str">
        <f>IF(A128="","",VLOOKUP(A128,'tariff 1'!$A$7:$L$128,7,FALSE))</f>
        <v/>
      </c>
      <c r="G128" s="9" t="str">
        <f>IF(A128="","",VLOOKUP(A128,'tariff 1'!$A$7:$L$128,6,FALSE))</f>
        <v/>
      </c>
      <c r="H128" s="65" t="str">
        <f t="shared" si="159"/>
        <v/>
      </c>
      <c r="I128" s="9" t="str">
        <f>IF(A128="","",VLOOKUP(A128,tariff!$G$7:$L$84,5,FALSE))</f>
        <v/>
      </c>
      <c r="J128" s="65" t="str">
        <f t="shared" si="160"/>
        <v/>
      </c>
      <c r="K128" s="9">
        <f t="shared" si="161"/>
        <v>0</v>
      </c>
      <c r="L128" s="9">
        <v>0</v>
      </c>
      <c r="M128" s="9">
        <v>1</v>
      </c>
      <c r="N128" s="9" t="str">
        <f t="shared" si="162"/>
        <v/>
      </c>
      <c r="O128" s="10" t="str">
        <f>IF('tariff 1'!I128="","",'tariff 1'!I128)</f>
        <v/>
      </c>
      <c r="P128" s="66"/>
    </row>
    <row r="129" spans="1:16" s="9" customFormat="1" x14ac:dyDescent="0.35">
      <c r="A129" s="9" t="str">
        <f>IF('tariff 1'!A129="","",'tariff 1'!A129)</f>
        <v/>
      </c>
      <c r="B129" s="9" t="str">
        <f>IF('tariff 1'!B129="","",'tariff 1'!B129)</f>
        <v/>
      </c>
      <c r="C129" s="10" t="str">
        <f>IF('tariff 1'!J129="","",'tariff 1'!J129)</f>
        <v/>
      </c>
      <c r="D129" s="10" t="str">
        <f>IF('tariff 1'!K129="","",'tariff 1'!K129)</f>
        <v/>
      </c>
      <c r="E129" s="10" t="str">
        <f>IF(ISNA(VLOOKUP(A129,tariff!$G$7:$L$500,3,FALSE)),"",VLOOKUP(A129,tariff!$G$7:$L$500,3,FALSE))</f>
        <v/>
      </c>
      <c r="F129" s="9" t="str">
        <f>IF(A129="","",VLOOKUP(A129,'tariff 1'!$A$7:$L$129,7,FALSE))</f>
        <v/>
      </c>
      <c r="G129" s="9" t="str">
        <f>IF(A129="","",VLOOKUP(A129,'tariff 1'!$A$7:$L$129,6,FALSE))</f>
        <v/>
      </c>
      <c r="H129" s="65" t="str">
        <f t="shared" si="159"/>
        <v/>
      </c>
      <c r="I129" s="9" t="str">
        <f>IF(A129="","",VLOOKUP(A129,tariff!$G$7:$L$84,5,FALSE))</f>
        <v/>
      </c>
      <c r="J129" s="65" t="str">
        <f t="shared" si="160"/>
        <v/>
      </c>
      <c r="K129" s="9">
        <f t="shared" si="161"/>
        <v>0</v>
      </c>
      <c r="L129" s="9">
        <v>0</v>
      </c>
      <c r="M129" s="9">
        <v>1</v>
      </c>
      <c r="N129" s="9" t="str">
        <f t="shared" si="162"/>
        <v/>
      </c>
      <c r="O129" s="10" t="str">
        <f>IF('tariff 1'!I129="","",'tariff 1'!I129)</f>
        <v/>
      </c>
      <c r="P129" s="66"/>
    </row>
    <row r="130" spans="1:16" s="9" customFormat="1" x14ac:dyDescent="0.35">
      <c r="A130" s="9" t="str">
        <f>IF('tariff 1'!A130="","",'tariff 1'!A130)</f>
        <v/>
      </c>
      <c r="B130" s="9" t="str">
        <f>IF('tariff 1'!B130="","",'tariff 1'!B130)</f>
        <v/>
      </c>
      <c r="C130" s="10" t="str">
        <f>IF('tariff 1'!J130="","",'tariff 1'!J130)</f>
        <v/>
      </c>
      <c r="D130" s="10" t="str">
        <f>IF('tariff 1'!K130="","",'tariff 1'!K130)</f>
        <v/>
      </c>
      <c r="E130" s="10" t="str">
        <f>IF(ISNA(VLOOKUP(A130,tariff!$G$7:$L$500,3,FALSE)),"",VLOOKUP(A130,tariff!$G$7:$L$500,3,FALSE))</f>
        <v/>
      </c>
      <c r="F130" s="9" t="str">
        <f>IF(A130="","",VLOOKUP(A130,'tariff 1'!$A$7:$L$130,7,FALSE))</f>
        <v/>
      </c>
      <c r="G130" s="9" t="str">
        <f>IF(A130="","",VLOOKUP(A130,'tariff 1'!$A$7:$L$130,6,FALSE))</f>
        <v/>
      </c>
      <c r="H130" s="65" t="str">
        <f t="shared" si="159"/>
        <v/>
      </c>
      <c r="I130" s="9" t="str">
        <f>IF(A130="","",VLOOKUP(A130,tariff!$G$7:$L$84,5,FALSE))</f>
        <v/>
      </c>
      <c r="J130" s="65" t="str">
        <f t="shared" si="160"/>
        <v/>
      </c>
      <c r="K130" s="9">
        <f t="shared" si="161"/>
        <v>0</v>
      </c>
      <c r="L130" s="9">
        <v>0</v>
      </c>
      <c r="M130" s="9">
        <v>1</v>
      </c>
      <c r="N130" s="9" t="str">
        <f t="shared" si="162"/>
        <v/>
      </c>
      <c r="O130" s="10" t="str">
        <f>IF('tariff 1'!I130="","",'tariff 1'!I130)</f>
        <v/>
      </c>
      <c r="P130" s="66"/>
    </row>
    <row r="131" spans="1:16" s="9" customFormat="1" x14ac:dyDescent="0.35">
      <c r="A131" s="9" t="str">
        <f>IF('tariff 1'!A131="","",'tariff 1'!A131)</f>
        <v/>
      </c>
      <c r="B131" s="9" t="str">
        <f>IF('tariff 1'!B131="","",'tariff 1'!B131)</f>
        <v/>
      </c>
      <c r="C131" s="10" t="str">
        <f>IF('tariff 1'!J131="","",'tariff 1'!J131)</f>
        <v/>
      </c>
      <c r="D131" s="10" t="str">
        <f>IF('tariff 1'!K131="","",'tariff 1'!K131)</f>
        <v/>
      </c>
      <c r="E131" s="10" t="str">
        <f>IF(ISNA(VLOOKUP(A131,tariff!$G$7:$L$500,3,FALSE)),"",VLOOKUP(A131,tariff!$G$7:$L$500,3,FALSE))</f>
        <v/>
      </c>
      <c r="F131" s="9" t="str">
        <f>IF(A131="","",VLOOKUP(A131,'tariff 1'!$A$7:$L$131,7,FALSE))</f>
        <v/>
      </c>
      <c r="G131" s="9" t="str">
        <f>IF(A131="","",VLOOKUP(A131,'tariff 1'!$A$7:$L$131,6,FALSE))</f>
        <v/>
      </c>
      <c r="H131" s="65" t="str">
        <f t="shared" si="159"/>
        <v/>
      </c>
      <c r="I131" s="9" t="str">
        <f>IF(A131="","",VLOOKUP(A131,tariff!$G$7:$L$84,5,FALSE))</f>
        <v/>
      </c>
      <c r="J131" s="65" t="str">
        <f t="shared" si="160"/>
        <v/>
      </c>
      <c r="K131" s="9">
        <f t="shared" si="161"/>
        <v>0</v>
      </c>
      <c r="L131" s="9">
        <v>0</v>
      </c>
      <c r="M131" s="9">
        <v>1</v>
      </c>
      <c r="N131" s="9" t="str">
        <f t="shared" si="162"/>
        <v/>
      </c>
      <c r="O131" s="10" t="str">
        <f>IF('tariff 1'!I131="","",'tariff 1'!I131)</f>
        <v/>
      </c>
      <c r="P131" s="66"/>
    </row>
    <row r="132" spans="1:16" s="9" customFormat="1" x14ac:dyDescent="0.35">
      <c r="A132" s="9" t="str">
        <f>IF('tariff 1'!A132="","",'tariff 1'!A132)</f>
        <v/>
      </c>
      <c r="B132" s="9" t="str">
        <f>IF('tariff 1'!B132="","",'tariff 1'!B132)</f>
        <v/>
      </c>
      <c r="C132" s="10" t="str">
        <f>IF('tariff 1'!J132="","",'tariff 1'!J132)</f>
        <v/>
      </c>
      <c r="D132" s="10" t="str">
        <f>IF('tariff 1'!K132="","",'tariff 1'!K132)</f>
        <v/>
      </c>
      <c r="E132" s="10" t="str">
        <f>IF(ISNA(VLOOKUP(A132,tariff!$G$7:$L$500,3,FALSE)),"",VLOOKUP(A132,tariff!$G$7:$L$500,3,FALSE))</f>
        <v/>
      </c>
      <c r="F132" s="9" t="str">
        <f>IF(A132="","",VLOOKUP(A132,'tariff 1'!$A$7:$L$132,7,FALSE))</f>
        <v/>
      </c>
      <c r="G132" s="9" t="str">
        <f>IF(A132="","",VLOOKUP(A132,'tariff 1'!$A$7:$L$132,6,FALSE))</f>
        <v/>
      </c>
      <c r="H132" s="65" t="str">
        <f t="shared" si="159"/>
        <v/>
      </c>
      <c r="I132" s="9" t="str">
        <f>IF(A132="","",VLOOKUP(A132,tariff!$G$7:$L$84,5,FALSE))</f>
        <v/>
      </c>
      <c r="J132" s="65" t="str">
        <f t="shared" si="160"/>
        <v/>
      </c>
      <c r="K132" s="9">
        <f t="shared" si="161"/>
        <v>0</v>
      </c>
      <c r="L132" s="9">
        <v>0</v>
      </c>
      <c r="M132" s="9">
        <v>1</v>
      </c>
      <c r="N132" s="9" t="str">
        <f t="shared" si="162"/>
        <v/>
      </c>
      <c r="O132" s="10" t="str">
        <f>IF('tariff 1'!I132="","",'tariff 1'!I132)</f>
        <v/>
      </c>
      <c r="P132" s="66"/>
    </row>
    <row r="133" spans="1:16" s="9" customFormat="1" x14ac:dyDescent="0.35">
      <c r="A133" s="9" t="str">
        <f>IF('tariff 1'!A133="","",'tariff 1'!A133)</f>
        <v/>
      </c>
      <c r="B133" s="9" t="str">
        <f>IF('tariff 1'!B133="","",'tariff 1'!B133)</f>
        <v/>
      </c>
      <c r="C133" s="10" t="str">
        <f>IF('tariff 1'!J133="","",'tariff 1'!J133)</f>
        <v/>
      </c>
      <c r="D133" s="10" t="str">
        <f>IF('tariff 1'!K133="","",'tariff 1'!K133)</f>
        <v/>
      </c>
      <c r="E133" s="10" t="str">
        <f>IF(ISNA(VLOOKUP(A133,tariff!$G$7:$L$500,3,FALSE)),"",VLOOKUP(A133,tariff!$G$7:$L$500,3,FALSE))</f>
        <v/>
      </c>
      <c r="F133" s="9" t="str">
        <f>IF(A133="","",VLOOKUP(A133,'tariff 1'!$A$7:$L$133,7,FALSE))</f>
        <v/>
      </c>
      <c r="G133" s="9" t="str">
        <f>IF(A133="","",VLOOKUP(A133,'tariff 1'!$A$7:$L$133,6,FALSE))</f>
        <v/>
      </c>
      <c r="H133" s="65" t="str">
        <f t="shared" si="159"/>
        <v/>
      </c>
      <c r="I133" s="9" t="str">
        <f>IF(A133="","",VLOOKUP(A133,tariff!$G$7:$L$84,5,FALSE))</f>
        <v/>
      </c>
      <c r="J133" s="65" t="str">
        <f t="shared" si="160"/>
        <v/>
      </c>
      <c r="K133" s="9">
        <f t="shared" si="161"/>
        <v>0</v>
      </c>
      <c r="L133" s="9">
        <v>0</v>
      </c>
      <c r="M133" s="9">
        <v>1</v>
      </c>
      <c r="N133" s="9" t="str">
        <f t="shared" si="162"/>
        <v/>
      </c>
      <c r="O133" s="10" t="str">
        <f>IF('tariff 1'!I133="","",'tariff 1'!I133)</f>
        <v/>
      </c>
      <c r="P133" s="66"/>
    </row>
    <row r="134" spans="1:16" s="9" customFormat="1" x14ac:dyDescent="0.35">
      <c r="A134" s="9" t="str">
        <f>IF('tariff 1'!A134="","",'tariff 1'!A134)</f>
        <v/>
      </c>
      <c r="B134" s="9" t="str">
        <f>IF('tariff 1'!B134="","",'tariff 1'!B134)</f>
        <v/>
      </c>
      <c r="C134" s="10" t="str">
        <f>IF('tariff 1'!J134="","",'tariff 1'!J134)</f>
        <v/>
      </c>
      <c r="D134" s="10" t="str">
        <f>IF('tariff 1'!K134="","",'tariff 1'!K134)</f>
        <v/>
      </c>
      <c r="E134" s="10" t="str">
        <f>IF(ISNA(VLOOKUP(A134,tariff!$G$7:$L$500,3,FALSE)),"",VLOOKUP(A134,tariff!$G$7:$L$500,3,FALSE))</f>
        <v/>
      </c>
      <c r="F134" s="9" t="str">
        <f>IF(A134="","",VLOOKUP(A134,'tariff 1'!$A$7:$L$134,7,FALSE))</f>
        <v/>
      </c>
      <c r="G134" s="9" t="str">
        <f>IF(A134="","",VLOOKUP(A134,'tariff 1'!$A$7:$L$134,6,FALSE))</f>
        <v/>
      </c>
      <c r="H134" s="65" t="str">
        <f t="shared" si="159"/>
        <v/>
      </c>
      <c r="I134" s="9" t="str">
        <f>IF(A134="","",VLOOKUP(A134,tariff!$G$7:$L$84,5,FALSE))</f>
        <v/>
      </c>
      <c r="J134" s="65" t="str">
        <f t="shared" si="160"/>
        <v/>
      </c>
      <c r="K134" s="9">
        <f t="shared" si="161"/>
        <v>0</v>
      </c>
      <c r="L134" s="9">
        <v>0</v>
      </c>
      <c r="M134" s="9">
        <v>1</v>
      </c>
      <c r="N134" s="9" t="str">
        <f t="shared" si="162"/>
        <v/>
      </c>
      <c r="O134" s="10" t="str">
        <f>IF('tariff 1'!I134="","",'tariff 1'!I134)</f>
        <v/>
      </c>
      <c r="P134" s="66"/>
    </row>
    <row r="135" spans="1:16" s="9" customFormat="1" x14ac:dyDescent="0.35">
      <c r="A135" s="9" t="str">
        <f>IF('tariff 1'!A135="","",'tariff 1'!A135)</f>
        <v/>
      </c>
      <c r="B135" s="9" t="str">
        <f>IF('tariff 1'!B135="","",'tariff 1'!B135)</f>
        <v/>
      </c>
      <c r="C135" s="10" t="str">
        <f>IF('tariff 1'!J135="","",'tariff 1'!J135)</f>
        <v/>
      </c>
      <c r="D135" s="10" t="str">
        <f>IF('tariff 1'!K135="","",'tariff 1'!K135)</f>
        <v/>
      </c>
      <c r="E135" s="10" t="str">
        <f>IF(ISNA(VLOOKUP(A135,tariff!$G$7:$L$500,3,FALSE)),"",VLOOKUP(A135,tariff!$G$7:$L$500,3,FALSE))</f>
        <v/>
      </c>
      <c r="F135" s="9" t="str">
        <f>IF(A135="","",VLOOKUP(A135,'tariff 1'!$A$7:$L$135,7,FALSE))</f>
        <v/>
      </c>
      <c r="G135" s="9" t="str">
        <f>IF(A135="","",VLOOKUP(A135,'tariff 1'!$A$7:$L$135,6,FALSE))</f>
        <v/>
      </c>
      <c r="H135" s="65" t="str">
        <f t="shared" ref="H135:H136" si="163">IF(F135="","",F135/G135*E135)</f>
        <v/>
      </c>
      <c r="I135" s="9" t="str">
        <f>IF(A135="","",VLOOKUP(A135,tariff!$G$7:$L$84,5,FALSE))</f>
        <v/>
      </c>
      <c r="J135" s="65" t="str">
        <f t="shared" ref="J135:J136" si="164">IF(H135="","",H135/E135*G135)</f>
        <v/>
      </c>
      <c r="K135" s="9">
        <f t="shared" ref="K135:K136" si="165">IF(I135="",0,1)</f>
        <v>0</v>
      </c>
      <c r="L135" s="9">
        <v>0</v>
      </c>
      <c r="M135" s="9">
        <v>1</v>
      </c>
      <c r="N135" s="9" t="str">
        <f t="shared" ref="N135:N136" si="166">IF(A135="","",IF(M135=1,H135,0))</f>
        <v/>
      </c>
      <c r="O135" s="10" t="str">
        <f>IF('tariff 1'!I135="","",'tariff 1'!I135)</f>
        <v/>
      </c>
      <c r="P135" s="66"/>
    </row>
    <row r="136" spans="1:16" s="9" customFormat="1" x14ac:dyDescent="0.35">
      <c r="A136" s="9" t="str">
        <f>IF('tariff 1'!A136="","",'tariff 1'!A136)</f>
        <v/>
      </c>
      <c r="B136" s="9" t="str">
        <f>IF('tariff 1'!B136="","",'tariff 1'!B136)</f>
        <v/>
      </c>
      <c r="C136" s="10" t="str">
        <f>IF('tariff 1'!J136="","",'tariff 1'!J136)</f>
        <v/>
      </c>
      <c r="D136" s="10" t="str">
        <f>IF('tariff 1'!K136="","",'tariff 1'!K136)</f>
        <v/>
      </c>
      <c r="E136" s="10" t="str">
        <f>IF(ISNA(VLOOKUP(A136,tariff!$G$7:$L$500,3,FALSE)),"",VLOOKUP(A136,tariff!$G$7:$L$500,3,FALSE))</f>
        <v/>
      </c>
      <c r="F136" s="9" t="str">
        <f>IF(A136="","",VLOOKUP(A136,'tariff 1'!$A$7:$L$136,7,FALSE))</f>
        <v/>
      </c>
      <c r="G136" s="9" t="str">
        <f>IF(A136="","",VLOOKUP(A136,'tariff 1'!$A$7:$L$136,6,FALSE))</f>
        <v/>
      </c>
      <c r="H136" s="65" t="str">
        <f t="shared" si="163"/>
        <v/>
      </c>
      <c r="I136" s="9" t="str">
        <f>IF(A136="","",VLOOKUP(A136,tariff!$G$7:$L$84,5,FALSE))</f>
        <v/>
      </c>
      <c r="J136" s="65" t="str">
        <f t="shared" si="164"/>
        <v/>
      </c>
      <c r="K136" s="9">
        <f t="shared" si="165"/>
        <v>0</v>
      </c>
      <c r="L136" s="9">
        <v>0</v>
      </c>
      <c r="M136" s="9">
        <v>1</v>
      </c>
      <c r="N136" s="9" t="str">
        <f t="shared" si="166"/>
        <v/>
      </c>
      <c r="O136" s="10" t="str">
        <f>IF('tariff 1'!I136="","",'tariff 1'!I136)</f>
        <v/>
      </c>
      <c r="P136" s="66"/>
    </row>
    <row r="137" spans="1:16" x14ac:dyDescent="0.35">
      <c r="J137" s="36" t="s">
        <v>54</v>
      </c>
      <c r="K137" s="37">
        <f t="shared" ref="K137" si="167">IF(I137="",0,1)</f>
        <v>0</v>
      </c>
      <c r="L137" s="37" t="str">
        <f t="shared" ref="L137" si="168">IF(A137="","",IF(J137="",0,1))</f>
        <v/>
      </c>
      <c r="M137" s="37" t="str">
        <f t="shared" ref="M137" si="169">+IF(A137="","",K137+L137)</f>
        <v/>
      </c>
      <c r="N137" s="38">
        <f>SUM(N7:N75)</f>
        <v>0</v>
      </c>
      <c r="O137" s="7"/>
      <c r="P137" s="44"/>
    </row>
    <row r="138" spans="1:16" x14ac:dyDescent="0.35">
      <c r="J138" s="30" t="s">
        <v>50</v>
      </c>
      <c r="K138" s="31"/>
      <c r="L138" s="31"/>
      <c r="M138" s="31"/>
      <c r="N138" s="32" t="e">
        <f>SUMIF+#REF!</f>
        <v>#REF!</v>
      </c>
      <c r="O138" s="7"/>
      <c r="P138" s="44"/>
    </row>
    <row r="139" spans="1:16" x14ac:dyDescent="0.35">
      <c r="J139" s="30" t="s">
        <v>51</v>
      </c>
      <c r="K139" s="31"/>
      <c r="L139" s="31"/>
      <c r="M139" s="31"/>
      <c r="N139" s="32">
        <v>0</v>
      </c>
      <c r="O139" s="7"/>
      <c r="P139" s="44"/>
    </row>
    <row r="140" spans="1:16" x14ac:dyDescent="0.35">
      <c r="J140" s="30" t="s">
        <v>47</v>
      </c>
      <c r="N140" s="34" t="e">
        <f>#REF!</f>
        <v>#REF!</v>
      </c>
      <c r="O140" s="45"/>
    </row>
    <row r="141" spans="1:16" x14ac:dyDescent="0.35">
      <c r="B141" s="46" t="s">
        <v>31</v>
      </c>
      <c r="C141" s="47">
        <f>SUM(N7:N136)</f>
        <v>0</v>
      </c>
      <c r="D141" s="48" t="s">
        <v>38</v>
      </c>
      <c r="E141" s="1"/>
      <c r="F141" s="49"/>
      <c r="H141" s="8"/>
      <c r="I141" s="6"/>
      <c r="J141" s="36" t="s">
        <v>55</v>
      </c>
      <c r="K141" s="37"/>
      <c r="L141" s="37"/>
      <c r="M141" s="37"/>
      <c r="N141" s="35" t="e">
        <f>SUM(N137:N140)</f>
        <v>#REF!</v>
      </c>
      <c r="O141" s="50"/>
    </row>
    <row r="142" spans="1:16" x14ac:dyDescent="0.35">
      <c r="B142" s="51" t="s">
        <v>90</v>
      </c>
      <c r="C142" s="52">
        <f ca="1">IF(B142="","",SUMIF($C$7:$N$136,B142,$N$7:$N$136))</f>
        <v>0</v>
      </c>
      <c r="D142" s="53" t="e">
        <f ca="1">C142/C141</f>
        <v>#DIV/0!</v>
      </c>
      <c r="E142" s="1"/>
      <c r="F142" s="49"/>
      <c r="O142" s="50"/>
    </row>
    <row r="143" spans="1:16" x14ac:dyDescent="0.35">
      <c r="B143" s="51" t="s">
        <v>46</v>
      </c>
      <c r="C143" s="52">
        <f t="shared" ref="C143:C145" ca="1" si="170">IF(B143="","",SUMIF($C$7:$N$136,B143,$N$7:$N$136))</f>
        <v>0</v>
      </c>
      <c r="D143" s="53" t="e">
        <f ca="1">C143/C141</f>
        <v>#DIV/0!</v>
      </c>
      <c r="E143" s="1"/>
      <c r="F143" s="49"/>
      <c r="G143" s="107" t="s">
        <v>56</v>
      </c>
      <c r="H143" s="107"/>
      <c r="I143" s="107"/>
      <c r="J143" s="107"/>
      <c r="K143" s="107"/>
      <c r="L143" s="107"/>
      <c r="M143" s="107"/>
      <c r="N143" s="107"/>
      <c r="O143" s="67" t="s">
        <v>57</v>
      </c>
    </row>
    <row r="144" spans="1:16" x14ac:dyDescent="0.35">
      <c r="B144" s="51" t="s">
        <v>91</v>
      </c>
      <c r="C144" s="52">
        <f t="shared" ca="1" si="170"/>
        <v>0</v>
      </c>
      <c r="D144" s="53" t="e">
        <f ca="1">C144/C141</f>
        <v>#DIV/0!</v>
      </c>
      <c r="E144" s="1"/>
      <c r="F144" s="49"/>
      <c r="G144" s="59"/>
      <c r="H144" s="59"/>
      <c r="I144" s="64" t="str">
        <f>IF(H144="","",SUMIF($O$7:$O$136,H144,$F$7:$F$136))</f>
        <v/>
      </c>
      <c r="J144" s="29">
        <f>SUMIF($O$7:$O$136,H144,$N$7:$N$136)</f>
        <v>0</v>
      </c>
      <c r="N144" s="63" t="e">
        <f>I144/I154</f>
        <v>#VALUE!</v>
      </c>
      <c r="O144" s="68"/>
    </row>
    <row r="145" spans="2:15" x14ac:dyDescent="0.35">
      <c r="B145" s="51" t="s">
        <v>18</v>
      </c>
      <c r="C145" s="52">
        <f t="shared" ca="1" si="170"/>
        <v>0</v>
      </c>
      <c r="D145" s="53" t="e">
        <f ca="1">C145/C141</f>
        <v>#DIV/0!</v>
      </c>
      <c r="E145" s="1"/>
      <c r="F145" s="49"/>
      <c r="G145" s="59"/>
      <c r="H145" s="8"/>
      <c r="I145" s="64" t="str">
        <f t="shared" ref="I145:I153" si="171">IF(H145="","",SUMIF($O$7:$O$136,H145,$F$7:$F$136))</f>
        <v/>
      </c>
      <c r="J145" s="29">
        <f t="shared" ref="J145:J153" si="172">SUMIF($O$7:$O$136,H145,$N$7:$N$136)</f>
        <v>0</v>
      </c>
      <c r="K145" s="8"/>
      <c r="L145" s="8"/>
      <c r="M145" s="8"/>
      <c r="N145" s="63" t="e">
        <f>I145/I154</f>
        <v>#VALUE!</v>
      </c>
      <c r="O145" s="68"/>
    </row>
    <row r="146" spans="2:15" x14ac:dyDescent="0.35">
      <c r="B146" s="15"/>
      <c r="C146" s="52" t="str">
        <f>IF(B146="","",SUMIF($C$7:$N$11,B146,$N$7:$N$11))</f>
        <v/>
      </c>
      <c r="D146" s="53"/>
      <c r="E146" s="1" t="str">
        <f>+IF(C146="","",C146/$C$141)</f>
        <v/>
      </c>
      <c r="F146" s="49"/>
      <c r="G146" s="59"/>
      <c r="H146" s="8"/>
      <c r="I146" s="64" t="str">
        <f t="shared" si="171"/>
        <v/>
      </c>
      <c r="J146" s="29">
        <f t="shared" si="172"/>
        <v>0</v>
      </c>
      <c r="K146" s="8"/>
      <c r="L146" s="8"/>
      <c r="M146" s="8"/>
      <c r="N146" s="63" t="e">
        <f>I146/I154</f>
        <v>#VALUE!</v>
      </c>
      <c r="O146" s="68"/>
    </row>
    <row r="147" spans="2:15" x14ac:dyDescent="0.35">
      <c r="B147" s="15"/>
      <c r="C147" s="52"/>
      <c r="D147" s="53" t="e">
        <f ca="1">SUM(D142:D146)</f>
        <v>#DIV/0!</v>
      </c>
      <c r="E147" s="54" t="s">
        <v>29</v>
      </c>
      <c r="F147" s="55"/>
      <c r="G147" s="59"/>
      <c r="H147" s="8"/>
      <c r="I147" s="64" t="str">
        <f t="shared" si="171"/>
        <v/>
      </c>
      <c r="J147" s="29">
        <f t="shared" si="172"/>
        <v>0</v>
      </c>
      <c r="K147" s="8"/>
      <c r="L147" s="8"/>
      <c r="M147" s="8"/>
      <c r="N147" s="63" t="e">
        <f>I147/I154</f>
        <v>#VALUE!</v>
      </c>
      <c r="O147" s="68"/>
    </row>
    <row r="148" spans="2:15" x14ac:dyDescent="0.35">
      <c r="B148" s="15"/>
      <c r="C148" s="52"/>
      <c r="D148" s="53"/>
      <c r="E148" s="54"/>
      <c r="F148" s="55"/>
      <c r="G148" s="59"/>
      <c r="H148" s="8"/>
      <c r="I148" s="64" t="str">
        <f t="shared" si="171"/>
        <v/>
      </c>
      <c r="J148" s="29">
        <f t="shared" si="172"/>
        <v>0</v>
      </c>
      <c r="K148" s="8"/>
      <c r="L148" s="8"/>
      <c r="M148" s="8"/>
      <c r="N148" s="63" t="e">
        <f>I148/I154</f>
        <v>#VALUE!</v>
      </c>
      <c r="O148" s="68"/>
    </row>
    <row r="149" spans="2:15" x14ac:dyDescent="0.35">
      <c r="B149" s="15"/>
      <c r="C149" s="52"/>
      <c r="D149" s="53"/>
      <c r="E149" s="54"/>
      <c r="F149" s="55"/>
      <c r="G149" s="59"/>
      <c r="H149" s="59"/>
      <c r="I149" s="64" t="str">
        <f t="shared" si="171"/>
        <v/>
      </c>
      <c r="J149" s="29">
        <f t="shared" si="172"/>
        <v>0</v>
      </c>
      <c r="N149" s="63" t="e">
        <f>I149/I154</f>
        <v>#VALUE!</v>
      </c>
      <c r="O149" s="68"/>
    </row>
    <row r="150" spans="2:15" x14ac:dyDescent="0.35">
      <c r="G150" s="59"/>
      <c r="H150" s="8"/>
      <c r="I150" s="64" t="str">
        <f t="shared" si="171"/>
        <v/>
      </c>
      <c r="J150" s="29">
        <f t="shared" si="172"/>
        <v>0</v>
      </c>
      <c r="K150" s="8"/>
      <c r="L150" s="8"/>
      <c r="M150" s="8"/>
      <c r="N150" s="63" t="e">
        <f>I150/I154</f>
        <v>#VALUE!</v>
      </c>
      <c r="O150" s="68"/>
    </row>
    <row r="151" spans="2:15" x14ac:dyDescent="0.35">
      <c r="B151" s="57"/>
      <c r="C151" s="58"/>
      <c r="D151" s="58"/>
      <c r="E151" s="58"/>
      <c r="F151" s="56"/>
      <c r="G151" s="59"/>
      <c r="H151" s="8"/>
      <c r="I151" s="64" t="str">
        <f t="shared" si="171"/>
        <v/>
      </c>
      <c r="J151" s="29">
        <f t="shared" si="172"/>
        <v>0</v>
      </c>
      <c r="K151" s="8"/>
      <c r="L151" s="8"/>
      <c r="M151" s="8"/>
      <c r="N151" s="63" t="e">
        <f>I151/I154</f>
        <v>#VALUE!</v>
      </c>
      <c r="O151" s="68"/>
    </row>
    <row r="152" spans="2:15" x14ac:dyDescent="0.35">
      <c r="B152" s="56"/>
      <c r="C152" s="58"/>
      <c r="D152" s="58"/>
      <c r="E152" s="58"/>
      <c r="F152" s="56"/>
      <c r="G152" s="59"/>
      <c r="H152" s="8"/>
      <c r="I152" s="64" t="str">
        <f t="shared" si="171"/>
        <v/>
      </c>
      <c r="J152" s="29">
        <f t="shared" si="172"/>
        <v>0</v>
      </c>
      <c r="K152" s="8"/>
      <c r="L152" s="8"/>
      <c r="M152" s="8"/>
      <c r="N152" s="63" t="e">
        <f>I152/I154</f>
        <v>#VALUE!</v>
      </c>
    </row>
    <row r="153" spans="2:15" x14ac:dyDescent="0.35">
      <c r="B153" s="56"/>
      <c r="C153" s="58"/>
      <c r="D153" s="58"/>
      <c r="E153" s="58"/>
      <c r="F153" s="56"/>
      <c r="G153" s="59"/>
      <c r="H153" s="8"/>
      <c r="I153" s="64" t="str">
        <f t="shared" si="171"/>
        <v/>
      </c>
      <c r="J153" s="29">
        <f t="shared" si="172"/>
        <v>0</v>
      </c>
      <c r="K153" s="8"/>
      <c r="L153" s="8"/>
      <c r="M153" s="8"/>
      <c r="N153" s="63" t="e">
        <f>I153/I154</f>
        <v>#VALUE!</v>
      </c>
    </row>
    <row r="154" spans="2:15" x14ac:dyDescent="0.35">
      <c r="B154" s="56"/>
      <c r="C154" s="58"/>
      <c r="D154" s="58"/>
      <c r="E154" s="58"/>
      <c r="F154" s="56"/>
      <c r="G154" s="59"/>
      <c r="H154" s="8" t="s">
        <v>53</v>
      </c>
      <c r="I154" s="64">
        <f>SUM(I144:I153)</f>
        <v>0</v>
      </c>
      <c r="J154" s="29">
        <f>SUM(J144:J153)</f>
        <v>0</v>
      </c>
      <c r="K154" s="8"/>
      <c r="L154" s="8"/>
      <c r="M154" s="8"/>
      <c r="N154" s="63" t="e">
        <f>SUM(N144:N153)</f>
        <v>#VALUE!</v>
      </c>
    </row>
    <row r="155" spans="2:15" x14ac:dyDescent="0.35">
      <c r="B155" s="56"/>
      <c r="C155" s="58"/>
      <c r="D155" s="58"/>
      <c r="E155" s="58"/>
      <c r="F155" s="56"/>
      <c r="H155" s="59" t="s">
        <v>32</v>
      </c>
      <c r="J155" s="7"/>
    </row>
    <row r="156" spans="2:15" x14ac:dyDescent="0.35">
      <c r="B156" s="56"/>
      <c r="C156" s="58"/>
      <c r="D156" s="58"/>
      <c r="E156" s="58"/>
      <c r="F156" s="56"/>
      <c r="H156" s="97"/>
      <c r="I156" s="97"/>
      <c r="J156" s="97"/>
    </row>
    <row r="157" spans="2:15" x14ac:dyDescent="0.35">
      <c r="H157" s="59" t="s">
        <v>33</v>
      </c>
      <c r="I157" s="98">
        <f ca="1">TODAY()</f>
        <v>42317</v>
      </c>
      <c r="J157" s="98"/>
    </row>
  </sheetData>
  <mergeCells count="10">
    <mergeCell ref="H156:J156"/>
    <mergeCell ref="I157:J157"/>
    <mergeCell ref="A1:B2"/>
    <mergeCell ref="C1:E2"/>
    <mergeCell ref="B3:B4"/>
    <mergeCell ref="C3:E4"/>
    <mergeCell ref="G1:H1"/>
    <mergeCell ref="F3:F4"/>
    <mergeCell ref="G3:O4"/>
    <mergeCell ref="G143:N143"/>
  </mergeCells>
  <pageMargins left="0.25" right="0.25" top="0.25" bottom="0.25" header="0.3" footer="0.3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L136"/>
  <sheetViews>
    <sheetView topLeftCell="A117" workbookViewId="0">
      <selection activeCell="A7" sqref="A7"/>
    </sheetView>
  </sheetViews>
  <sheetFormatPr defaultColWidth="8.90625" defaultRowHeight="14.5" x14ac:dyDescent="0.35"/>
  <cols>
    <col min="1" max="1" width="11" style="7" bestFit="1" customWidth="1"/>
    <col min="2" max="2" width="3.6328125" style="7" bestFit="1" customWidth="1"/>
    <col min="3" max="3" width="23.54296875" style="7" bestFit="1" customWidth="1"/>
    <col min="4" max="4" width="5" style="6" bestFit="1" customWidth="1"/>
    <col min="5" max="5" width="8.90625" style="6" bestFit="1" customWidth="1"/>
    <col min="6" max="6" width="5.08984375" style="6" bestFit="1" customWidth="1"/>
    <col min="7" max="7" width="11.54296875" style="6" bestFit="1" customWidth="1"/>
    <col min="8" max="8" width="38.90625" style="6" bestFit="1" customWidth="1"/>
    <col min="9" max="10" width="8.6328125" style="6" bestFit="1" customWidth="1"/>
    <col min="11" max="11" width="7.6328125" style="6" bestFit="1" customWidth="1"/>
    <col min="12" max="12" width="7.54296875" style="6" bestFit="1" customWidth="1"/>
    <col min="13" max="16384" width="8.90625" style="7"/>
  </cols>
  <sheetData>
    <row r="1" spans="1:12" ht="15" customHeight="1" x14ac:dyDescent="0.35">
      <c r="A1" s="108" t="s">
        <v>40</v>
      </c>
      <c r="B1" s="108"/>
      <c r="C1" s="108"/>
      <c r="D1" s="109" t="s">
        <v>43</v>
      </c>
      <c r="E1" s="110"/>
      <c r="F1" s="110"/>
      <c r="G1" s="110"/>
      <c r="H1" s="110"/>
      <c r="I1" s="10"/>
      <c r="J1" s="10"/>
      <c r="K1" s="10"/>
      <c r="L1" s="10"/>
    </row>
    <row r="2" spans="1:12" ht="15" customHeight="1" x14ac:dyDescent="0.35">
      <c r="A2" s="108"/>
      <c r="B2" s="108"/>
      <c r="C2" s="108"/>
      <c r="D2" s="110"/>
      <c r="E2" s="110"/>
      <c r="F2" s="110"/>
      <c r="G2" s="110"/>
      <c r="H2" s="110"/>
      <c r="I2" s="10"/>
      <c r="J2" s="10"/>
      <c r="K2" s="10"/>
      <c r="L2" s="10"/>
    </row>
    <row r="3" spans="1:12" ht="15" customHeight="1" x14ac:dyDescent="0.35">
      <c r="A3" s="12"/>
      <c r="B3" s="12"/>
      <c r="C3" s="12"/>
      <c r="D3" s="39"/>
      <c r="E3" s="39"/>
      <c r="F3" s="39"/>
      <c r="G3" s="39"/>
      <c r="H3" s="39"/>
      <c r="I3" s="10"/>
      <c r="J3" s="10"/>
      <c r="K3" s="10"/>
      <c r="L3" s="10"/>
    </row>
    <row r="4" spans="1:12" ht="15" customHeight="1" x14ac:dyDescent="0.35">
      <c r="A4" s="12"/>
      <c r="B4" s="12"/>
      <c r="C4" s="12"/>
      <c r="D4" s="39"/>
      <c r="E4" s="39"/>
      <c r="F4" s="39"/>
      <c r="G4" s="39"/>
      <c r="H4" s="39"/>
      <c r="I4" s="10"/>
      <c r="J4" s="10"/>
      <c r="K4" s="10"/>
      <c r="L4" s="10"/>
    </row>
    <row r="5" spans="1:12" x14ac:dyDescent="0.3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35">
      <c r="A6" s="11" t="s">
        <v>3</v>
      </c>
      <c r="B6" s="11" t="s">
        <v>4</v>
      </c>
      <c r="C6" s="1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0</v>
      </c>
      <c r="J6" s="21" t="s">
        <v>0</v>
      </c>
      <c r="K6" s="21" t="s">
        <v>1</v>
      </c>
      <c r="L6" s="21" t="s">
        <v>2</v>
      </c>
    </row>
    <row r="7" spans="1:12" customFormat="1" x14ac:dyDescent="0.35">
      <c r="A7" s="88"/>
      <c r="B7" s="88"/>
      <c r="C7" s="88"/>
      <c r="D7" s="88"/>
      <c r="E7" s="88"/>
      <c r="F7" s="88"/>
      <c r="G7" s="88"/>
      <c r="H7" s="88"/>
      <c r="I7" s="60"/>
      <c r="J7" s="61"/>
      <c r="K7" s="61"/>
      <c r="L7" s="61"/>
    </row>
    <row r="8" spans="1:12" customFormat="1" x14ac:dyDescent="0.35">
      <c r="A8" s="88"/>
      <c r="B8" s="88"/>
      <c r="C8" s="88"/>
      <c r="D8" s="88"/>
      <c r="E8" s="88"/>
      <c r="F8" s="88"/>
      <c r="G8" s="88"/>
      <c r="H8" s="88"/>
      <c r="I8" s="60"/>
      <c r="J8" s="61"/>
      <c r="K8" s="61"/>
      <c r="L8" s="61"/>
    </row>
    <row r="9" spans="1:12" customFormat="1" x14ac:dyDescent="0.35">
      <c r="A9" s="88"/>
      <c r="B9" s="88"/>
      <c r="C9" s="88"/>
      <c r="D9" s="88"/>
      <c r="E9" s="88"/>
      <c r="F9" s="88"/>
      <c r="G9" s="88"/>
      <c r="H9" s="88"/>
      <c r="I9" s="60"/>
      <c r="J9" s="61"/>
      <c r="K9" s="61"/>
      <c r="L9" s="61"/>
    </row>
    <row r="10" spans="1:12" customFormat="1" x14ac:dyDescent="0.35">
      <c r="A10" s="88"/>
      <c r="B10" s="88"/>
      <c r="C10" s="88"/>
      <c r="D10" s="88"/>
      <c r="E10" s="88"/>
      <c r="F10" s="88"/>
      <c r="G10" s="88"/>
      <c r="H10" s="88"/>
      <c r="I10" s="60"/>
      <c r="J10" s="61"/>
      <c r="K10" s="61"/>
      <c r="L10" s="61"/>
    </row>
    <row r="11" spans="1:12" customFormat="1" x14ac:dyDescent="0.35">
      <c r="A11" s="88"/>
      <c r="B11" s="88"/>
      <c r="C11" s="88"/>
      <c r="D11" s="88"/>
      <c r="E11" s="88"/>
      <c r="F11" s="88"/>
      <c r="G11" s="88"/>
      <c r="H11" s="88"/>
      <c r="I11" s="60"/>
      <c r="J11" s="61"/>
      <c r="K11" s="61"/>
      <c r="L11" s="61"/>
    </row>
    <row r="12" spans="1:12" customFormat="1" x14ac:dyDescent="0.35">
      <c r="A12" s="88"/>
      <c r="B12" s="88"/>
      <c r="C12" s="88"/>
      <c r="D12" s="88"/>
      <c r="E12" s="88"/>
      <c r="F12" s="88"/>
      <c r="G12" s="88"/>
      <c r="H12" s="88"/>
      <c r="I12" s="60"/>
      <c r="J12" s="61"/>
      <c r="K12" s="61"/>
      <c r="L12" s="61"/>
    </row>
    <row r="13" spans="1:12" customFormat="1" x14ac:dyDescent="0.35">
      <c r="A13" s="88"/>
      <c r="B13" s="88"/>
      <c r="C13" s="88"/>
      <c r="D13" s="88"/>
      <c r="E13" s="88"/>
      <c r="F13" s="88"/>
      <c r="G13" s="88"/>
      <c r="H13" s="88"/>
      <c r="I13" s="60"/>
      <c r="J13" s="61"/>
      <c r="K13" s="61"/>
      <c r="L13" s="61"/>
    </row>
    <row r="14" spans="1:12" customFormat="1" x14ac:dyDescent="0.35">
      <c r="A14" s="88"/>
      <c r="B14" s="88"/>
      <c r="C14" s="88"/>
      <c r="D14" s="88"/>
      <c r="E14" s="88"/>
      <c r="F14" s="88"/>
      <c r="G14" s="88"/>
      <c r="H14" s="88"/>
      <c r="I14" s="60"/>
      <c r="J14" s="61"/>
      <c r="K14" s="61"/>
      <c r="L14" s="61"/>
    </row>
    <row r="15" spans="1:12" customFormat="1" x14ac:dyDescent="0.35">
      <c r="A15" s="88"/>
      <c r="B15" s="88"/>
      <c r="C15" s="88"/>
      <c r="D15" s="88"/>
      <c r="E15" s="88"/>
      <c r="F15" s="88"/>
      <c r="G15" s="88"/>
      <c r="H15" s="88"/>
      <c r="I15" s="60"/>
      <c r="J15" s="61"/>
      <c r="K15" s="61"/>
      <c r="L15" s="61"/>
    </row>
    <row r="16" spans="1:12" customFormat="1" x14ac:dyDescent="0.35">
      <c r="A16" s="88"/>
      <c r="B16" s="88"/>
      <c r="C16" s="88"/>
      <c r="D16" s="88"/>
      <c r="E16" s="88"/>
      <c r="F16" s="88"/>
      <c r="G16" s="88"/>
      <c r="H16" s="88"/>
      <c r="I16" s="60"/>
      <c r="J16" s="61"/>
      <c r="K16" s="61"/>
      <c r="L16" s="61"/>
    </row>
    <row r="17" spans="1:12" customFormat="1" x14ac:dyDescent="0.35">
      <c r="A17" s="88"/>
      <c r="B17" s="88"/>
      <c r="C17" s="88"/>
      <c r="D17" s="88"/>
      <c r="E17" s="88"/>
      <c r="F17" s="88"/>
      <c r="G17" s="88"/>
      <c r="H17" s="88"/>
      <c r="I17" s="60"/>
      <c r="J17" s="61"/>
      <c r="K17" s="61"/>
      <c r="L17" s="61"/>
    </row>
    <row r="18" spans="1:12" customFormat="1" x14ac:dyDescent="0.35">
      <c r="A18" s="88"/>
      <c r="B18" s="88"/>
      <c r="C18" s="88"/>
      <c r="D18" s="88"/>
      <c r="E18" s="88"/>
      <c r="F18" s="88"/>
      <c r="G18" s="88"/>
      <c r="H18" s="88"/>
      <c r="I18" s="60"/>
      <c r="J18" s="61"/>
      <c r="K18" s="61"/>
      <c r="L18" s="61"/>
    </row>
    <row r="19" spans="1:12" customFormat="1" x14ac:dyDescent="0.35">
      <c r="A19" s="88"/>
      <c r="B19" s="88"/>
      <c r="C19" s="88"/>
      <c r="D19" s="88"/>
      <c r="E19" s="88"/>
      <c r="F19" s="88"/>
      <c r="G19" s="88"/>
      <c r="H19" s="88"/>
      <c r="I19" s="60"/>
      <c r="J19" s="61"/>
      <c r="K19" s="61"/>
      <c r="L19" s="61"/>
    </row>
    <row r="20" spans="1:12" customFormat="1" x14ac:dyDescent="0.35">
      <c r="A20" s="88"/>
      <c r="B20" s="88"/>
      <c r="C20" s="88"/>
      <c r="D20" s="88"/>
      <c r="E20" s="88"/>
      <c r="F20" s="88"/>
      <c r="G20" s="88"/>
      <c r="H20" s="88"/>
      <c r="I20" s="60"/>
      <c r="J20" s="61"/>
      <c r="K20" s="61"/>
      <c r="L20" s="61"/>
    </row>
    <row r="21" spans="1:12" customFormat="1" x14ac:dyDescent="0.35">
      <c r="A21" s="88"/>
      <c r="B21" s="88"/>
      <c r="C21" s="88"/>
      <c r="D21" s="88"/>
      <c r="E21" s="88"/>
      <c r="F21" s="88"/>
      <c r="G21" s="88"/>
      <c r="H21" s="88"/>
      <c r="I21" s="60"/>
      <c r="J21" s="61"/>
      <c r="K21" s="61"/>
      <c r="L21" s="61"/>
    </row>
    <row r="22" spans="1:12" customFormat="1" x14ac:dyDescent="0.35">
      <c r="A22" s="88"/>
      <c r="B22" s="88"/>
      <c r="C22" s="88"/>
      <c r="D22" s="88"/>
      <c r="E22" s="88"/>
      <c r="F22" s="88"/>
      <c r="G22" s="88"/>
      <c r="H22" s="88"/>
      <c r="I22" s="60"/>
      <c r="J22" s="61"/>
      <c r="K22" s="61"/>
      <c r="L22" s="61"/>
    </row>
    <row r="23" spans="1:12" customFormat="1" x14ac:dyDescent="0.35">
      <c r="A23" s="88"/>
      <c r="B23" s="88"/>
      <c r="C23" s="88"/>
      <c r="D23" s="88"/>
      <c r="E23" s="88"/>
      <c r="F23" s="88"/>
      <c r="G23" s="88"/>
      <c r="H23" s="88"/>
      <c r="I23" s="60"/>
      <c r="J23" s="61"/>
      <c r="K23" s="61"/>
      <c r="L23" s="61"/>
    </row>
    <row r="24" spans="1:12" customFormat="1" x14ac:dyDescent="0.35">
      <c r="A24" s="88"/>
      <c r="B24" s="88"/>
      <c r="C24" s="88"/>
      <c r="D24" s="88"/>
      <c r="E24" s="88"/>
      <c r="F24" s="88"/>
      <c r="G24" s="88"/>
      <c r="H24" s="88"/>
      <c r="I24" s="60"/>
      <c r="J24" s="61"/>
      <c r="K24" s="61"/>
      <c r="L24" s="61"/>
    </row>
    <row r="25" spans="1:12" customFormat="1" x14ac:dyDescent="0.35">
      <c r="A25" s="88"/>
      <c r="B25" s="88"/>
      <c r="C25" s="88"/>
      <c r="D25" s="88"/>
      <c r="E25" s="88"/>
      <c r="F25" s="88"/>
      <c r="G25" s="88"/>
      <c r="H25" s="88"/>
      <c r="I25" s="60"/>
      <c r="J25" s="61"/>
      <c r="K25" s="61"/>
      <c r="L25" s="61"/>
    </row>
    <row r="26" spans="1:12" customFormat="1" x14ac:dyDescent="0.35">
      <c r="A26" s="88"/>
      <c r="B26" s="88"/>
      <c r="C26" s="88"/>
      <c r="D26" s="88"/>
      <c r="E26" s="88"/>
      <c r="F26" s="88"/>
      <c r="G26" s="88"/>
      <c r="H26" s="88"/>
      <c r="I26" s="60"/>
      <c r="J26" s="61"/>
      <c r="K26" s="61"/>
      <c r="L26" s="61"/>
    </row>
    <row r="27" spans="1:12" customFormat="1" x14ac:dyDescent="0.35">
      <c r="A27" s="88"/>
      <c r="B27" s="88"/>
      <c r="C27" s="88"/>
      <c r="D27" s="88"/>
      <c r="E27" s="88"/>
      <c r="F27" s="88"/>
      <c r="G27" s="88"/>
      <c r="H27" s="88"/>
      <c r="I27" s="60"/>
      <c r="J27" s="61"/>
      <c r="K27" s="61"/>
      <c r="L27" s="61"/>
    </row>
    <row r="28" spans="1:12" customFormat="1" x14ac:dyDescent="0.35">
      <c r="A28" s="88"/>
      <c r="B28" s="88"/>
      <c r="C28" s="88"/>
      <c r="D28" s="88"/>
      <c r="E28" s="88"/>
      <c r="F28" s="88"/>
      <c r="G28" s="88"/>
      <c r="H28" s="88"/>
      <c r="I28" s="60"/>
      <c r="J28" s="61"/>
      <c r="K28" s="61"/>
      <c r="L28" s="61"/>
    </row>
    <row r="29" spans="1:12" customFormat="1" x14ac:dyDescent="0.35">
      <c r="A29" s="88"/>
      <c r="B29" s="88"/>
      <c r="C29" s="88"/>
      <c r="D29" s="88"/>
      <c r="E29" s="88"/>
      <c r="F29" s="88"/>
      <c r="G29" s="88"/>
      <c r="H29" s="88"/>
      <c r="I29" s="60"/>
      <c r="J29" s="61"/>
      <c r="K29" s="61"/>
      <c r="L29" s="61"/>
    </row>
    <row r="30" spans="1:12" customFormat="1" x14ac:dyDescent="0.35">
      <c r="A30" s="88"/>
      <c r="B30" s="88"/>
      <c r="C30" s="88"/>
      <c r="D30" s="88"/>
      <c r="E30" s="88"/>
      <c r="F30" s="88"/>
      <c r="G30" s="88"/>
      <c r="H30" s="88"/>
      <c r="I30" s="60"/>
      <c r="J30" s="61"/>
      <c r="K30" s="61"/>
      <c r="L30" s="61"/>
    </row>
    <row r="31" spans="1:12" customFormat="1" x14ac:dyDescent="0.35">
      <c r="A31" s="88"/>
      <c r="B31" s="88"/>
      <c r="C31" s="88"/>
      <c r="D31" s="88"/>
      <c r="E31" s="88"/>
      <c r="F31" s="88"/>
      <c r="G31" s="88"/>
      <c r="H31" s="88"/>
      <c r="I31" s="60"/>
      <c r="J31" s="61"/>
      <c r="K31" s="61"/>
      <c r="L31" s="61"/>
    </row>
    <row r="32" spans="1:12" customFormat="1" x14ac:dyDescent="0.35">
      <c r="A32" s="88"/>
      <c r="B32" s="88"/>
      <c r="C32" s="88"/>
      <c r="D32" s="88"/>
      <c r="E32" s="88"/>
      <c r="F32" s="88"/>
      <c r="G32" s="88"/>
      <c r="H32" s="88"/>
      <c r="I32" s="60"/>
      <c r="J32" s="61"/>
      <c r="K32" s="61"/>
      <c r="L32" s="61"/>
    </row>
    <row r="33" spans="1:12" customFormat="1" x14ac:dyDescent="0.35">
      <c r="A33" s="88"/>
      <c r="B33" s="88"/>
      <c r="C33" s="88"/>
      <c r="D33" s="88"/>
      <c r="E33" s="88"/>
      <c r="F33" s="88"/>
      <c r="G33" s="88"/>
      <c r="H33" s="88"/>
      <c r="I33" s="60"/>
      <c r="J33" s="61"/>
      <c r="K33" s="61"/>
      <c r="L33" s="61"/>
    </row>
    <row r="34" spans="1:12" customFormat="1" x14ac:dyDescent="0.35">
      <c r="A34" s="88"/>
      <c r="B34" s="88"/>
      <c r="C34" s="88"/>
      <c r="D34" s="88"/>
      <c r="E34" s="88"/>
      <c r="F34" s="88"/>
      <c r="G34" s="88"/>
      <c r="H34" s="88"/>
      <c r="I34" s="60"/>
      <c r="J34" s="61"/>
      <c r="K34" s="61"/>
      <c r="L34" s="61"/>
    </row>
    <row r="35" spans="1:12" customFormat="1" x14ac:dyDescent="0.35">
      <c r="A35" s="88"/>
      <c r="B35" s="88"/>
      <c r="C35" s="88"/>
      <c r="D35" s="88"/>
      <c r="E35" s="88"/>
      <c r="F35" s="88"/>
      <c r="G35" s="88"/>
      <c r="H35" s="88"/>
      <c r="I35" s="60"/>
      <c r="J35" s="61"/>
      <c r="K35" s="61"/>
      <c r="L35" s="61"/>
    </row>
    <row r="36" spans="1:12" customFormat="1" x14ac:dyDescent="0.35">
      <c r="A36" s="88"/>
      <c r="B36" s="88"/>
      <c r="C36" s="88"/>
      <c r="D36" s="88"/>
      <c r="E36" s="88"/>
      <c r="F36" s="88"/>
      <c r="G36" s="88"/>
      <c r="H36" s="88"/>
      <c r="I36" s="60"/>
      <c r="J36" s="61"/>
      <c r="K36" s="61"/>
      <c r="L36" s="61"/>
    </row>
    <row r="37" spans="1:12" customFormat="1" x14ac:dyDescent="0.35">
      <c r="A37" s="88"/>
      <c r="B37" s="88"/>
      <c r="C37" s="88"/>
      <c r="D37" s="88"/>
      <c r="E37" s="88"/>
      <c r="F37" s="88"/>
      <c r="G37" s="88"/>
      <c r="H37" s="88"/>
      <c r="I37" s="60"/>
      <c r="J37" s="61"/>
      <c r="K37" s="61"/>
      <c r="L37" s="61"/>
    </row>
    <row r="38" spans="1:12" customFormat="1" x14ac:dyDescent="0.35">
      <c r="A38" s="88"/>
      <c r="B38" s="88"/>
      <c r="C38" s="88"/>
      <c r="D38" s="88"/>
      <c r="E38" s="88"/>
      <c r="F38" s="88"/>
      <c r="G38" s="88"/>
      <c r="H38" s="88"/>
      <c r="I38" s="60"/>
      <c r="J38" s="61"/>
      <c r="K38" s="61"/>
      <c r="L38" s="61"/>
    </row>
    <row r="39" spans="1:12" customFormat="1" x14ac:dyDescent="0.35">
      <c r="A39" s="88"/>
      <c r="B39" s="88"/>
      <c r="C39" s="88"/>
      <c r="D39" s="88"/>
      <c r="E39" s="88"/>
      <c r="F39" s="88"/>
      <c r="G39" s="88"/>
      <c r="H39" s="88"/>
      <c r="I39" s="60"/>
      <c r="J39" s="61"/>
      <c r="K39" s="61"/>
      <c r="L39" s="61"/>
    </row>
    <row r="40" spans="1:12" customFormat="1" x14ac:dyDescent="0.35">
      <c r="A40" s="88"/>
      <c r="B40" s="88"/>
      <c r="C40" s="88"/>
      <c r="D40" s="88"/>
      <c r="E40" s="88"/>
      <c r="F40" s="88"/>
      <c r="G40" s="88"/>
      <c r="H40" s="88"/>
      <c r="I40" s="60"/>
      <c r="J40" s="61"/>
      <c r="K40" s="61"/>
      <c r="L40" s="61"/>
    </row>
    <row r="41" spans="1:12" customFormat="1" x14ac:dyDescent="0.35">
      <c r="A41" s="88"/>
      <c r="B41" s="88"/>
      <c r="C41" s="88"/>
      <c r="D41" s="88"/>
      <c r="E41" s="88"/>
      <c r="F41" s="88"/>
      <c r="G41" s="88"/>
      <c r="H41" s="88"/>
      <c r="I41" s="60"/>
      <c r="J41" s="61"/>
      <c r="K41" s="61"/>
      <c r="L41" s="61"/>
    </row>
    <row r="42" spans="1:12" customFormat="1" x14ac:dyDescent="0.35">
      <c r="A42" s="88"/>
      <c r="B42" s="88"/>
      <c r="C42" s="88"/>
      <c r="D42" s="88"/>
      <c r="E42" s="88"/>
      <c r="F42" s="88"/>
      <c r="G42" s="88"/>
      <c r="H42" s="88"/>
      <c r="I42" s="60"/>
      <c r="J42" s="61"/>
      <c r="K42" s="61"/>
      <c r="L42" s="61"/>
    </row>
    <row r="43" spans="1:12" customFormat="1" x14ac:dyDescent="0.35">
      <c r="A43" s="88"/>
      <c r="B43" s="88"/>
      <c r="C43" s="88"/>
      <c r="D43" s="88"/>
      <c r="E43" s="88"/>
      <c r="F43" s="88"/>
      <c r="G43" s="88"/>
      <c r="H43" s="88"/>
      <c r="I43" s="60"/>
      <c r="J43" s="61"/>
      <c r="K43" s="61"/>
      <c r="L43" s="61"/>
    </row>
    <row r="44" spans="1:12" customFormat="1" x14ac:dyDescent="0.35">
      <c r="A44" s="88"/>
      <c r="B44" s="88"/>
      <c r="C44" s="88"/>
      <c r="D44" s="88"/>
      <c r="E44" s="88"/>
      <c r="F44" s="88"/>
      <c r="G44" s="88"/>
      <c r="H44" s="88"/>
      <c r="I44" s="60"/>
      <c r="J44" s="61"/>
      <c r="K44" s="61"/>
      <c r="L44" s="61"/>
    </row>
    <row r="45" spans="1:12" customFormat="1" x14ac:dyDescent="0.35">
      <c r="A45" s="88"/>
      <c r="B45" s="88"/>
      <c r="C45" s="88"/>
      <c r="D45" s="88"/>
      <c r="E45" s="88"/>
      <c r="F45" s="88"/>
      <c r="G45" s="88"/>
      <c r="H45" s="88"/>
      <c r="I45" s="60"/>
      <c r="J45" s="61"/>
      <c r="K45" s="61"/>
      <c r="L45" s="61"/>
    </row>
    <row r="46" spans="1:12" customFormat="1" x14ac:dyDescent="0.35">
      <c r="A46" s="88"/>
      <c r="B46" s="88"/>
      <c r="C46" s="88"/>
      <c r="D46" s="88"/>
      <c r="E46" s="88"/>
      <c r="F46" s="88"/>
      <c r="G46" s="88"/>
      <c r="H46" s="88"/>
      <c r="I46" s="60"/>
      <c r="J46" s="61"/>
      <c r="K46" s="61"/>
      <c r="L46" s="61"/>
    </row>
    <row r="47" spans="1:12" customFormat="1" x14ac:dyDescent="0.35">
      <c r="A47" s="88"/>
      <c r="B47" s="88"/>
      <c r="C47" s="88"/>
      <c r="D47" s="88"/>
      <c r="E47" s="88"/>
      <c r="F47" s="88"/>
      <c r="G47" s="88"/>
      <c r="H47" s="88"/>
      <c r="I47" s="60"/>
      <c r="J47" s="61"/>
      <c r="K47" s="61"/>
      <c r="L47" s="61"/>
    </row>
    <row r="48" spans="1:12" customFormat="1" x14ac:dyDescent="0.35">
      <c r="A48" s="88"/>
      <c r="B48" s="88"/>
      <c r="C48" s="88"/>
      <c r="D48" s="88"/>
      <c r="E48" s="88"/>
      <c r="F48" s="88"/>
      <c r="G48" s="88"/>
      <c r="H48" s="88"/>
      <c r="I48" s="60"/>
      <c r="J48" s="61"/>
      <c r="K48" s="61"/>
      <c r="L48" s="61"/>
    </row>
    <row r="49" spans="1:12" customFormat="1" x14ac:dyDescent="0.35">
      <c r="A49" s="88"/>
      <c r="B49" s="88"/>
      <c r="C49" s="88"/>
      <c r="D49" s="88"/>
      <c r="E49" s="88"/>
      <c r="F49" s="88"/>
      <c r="G49" s="88"/>
      <c r="H49" s="88"/>
      <c r="I49" s="60"/>
      <c r="J49" s="61"/>
      <c r="K49" s="61"/>
      <c r="L49" s="61"/>
    </row>
    <row r="50" spans="1:12" customFormat="1" x14ac:dyDescent="0.35">
      <c r="A50" s="88"/>
      <c r="B50" s="88"/>
      <c r="C50" s="88"/>
      <c r="D50" s="88"/>
      <c r="E50" s="88"/>
      <c r="F50" s="88"/>
      <c r="G50" s="88"/>
      <c r="H50" s="88"/>
      <c r="I50" s="60"/>
      <c r="J50" s="61"/>
      <c r="K50" s="61"/>
      <c r="L50" s="61"/>
    </row>
    <row r="51" spans="1:12" customFormat="1" x14ac:dyDescent="0.35">
      <c r="A51" s="88"/>
      <c r="B51" s="88"/>
      <c r="C51" s="88"/>
      <c r="D51" s="88"/>
      <c r="E51" s="88"/>
      <c r="F51" s="88"/>
      <c r="G51" s="88"/>
      <c r="H51" s="88"/>
      <c r="I51" s="60"/>
      <c r="J51" s="61"/>
      <c r="K51" s="61"/>
      <c r="L51" s="61"/>
    </row>
    <row r="52" spans="1:12" customFormat="1" x14ac:dyDescent="0.35">
      <c r="A52" s="88"/>
      <c r="B52" s="88"/>
      <c r="C52" s="88"/>
      <c r="D52" s="88"/>
      <c r="E52" s="88"/>
      <c r="F52" s="88"/>
      <c r="G52" s="88"/>
      <c r="H52" s="88"/>
      <c r="I52" s="60"/>
      <c r="J52" s="61"/>
      <c r="K52" s="61"/>
      <c r="L52" s="61"/>
    </row>
    <row r="53" spans="1:12" customFormat="1" x14ac:dyDescent="0.35">
      <c r="A53" s="88"/>
      <c r="B53" s="88"/>
      <c r="C53" s="88"/>
      <c r="D53" s="88"/>
      <c r="E53" s="88"/>
      <c r="F53" s="88"/>
      <c r="G53" s="88"/>
      <c r="H53" s="88"/>
      <c r="I53" s="60"/>
      <c r="J53" s="61"/>
      <c r="K53" s="61"/>
      <c r="L53" s="61"/>
    </row>
    <row r="54" spans="1:12" customFormat="1" x14ac:dyDescent="0.35">
      <c r="A54" s="88"/>
      <c r="B54" s="88"/>
      <c r="C54" s="88"/>
      <c r="D54" s="88"/>
      <c r="E54" s="88"/>
      <c r="F54" s="88"/>
      <c r="G54" s="88"/>
      <c r="H54" s="88"/>
      <c r="I54" s="60"/>
      <c r="J54" s="61"/>
      <c r="K54" s="61"/>
      <c r="L54" s="61"/>
    </row>
    <row r="55" spans="1:12" customFormat="1" x14ac:dyDescent="0.35">
      <c r="A55" s="88"/>
      <c r="B55" s="88"/>
      <c r="C55" s="88"/>
      <c r="D55" s="88"/>
      <c r="E55" s="88"/>
      <c r="F55" s="88"/>
      <c r="G55" s="88"/>
      <c r="H55" s="88"/>
      <c r="I55" s="60"/>
      <c r="J55" s="61"/>
      <c r="K55" s="61"/>
      <c r="L55" s="61"/>
    </row>
    <row r="56" spans="1:12" customFormat="1" x14ac:dyDescent="0.35">
      <c r="A56" s="88"/>
      <c r="B56" s="88"/>
      <c r="C56" s="88"/>
      <c r="D56" s="88"/>
      <c r="E56" s="88"/>
      <c r="F56" s="88"/>
      <c r="G56" s="88"/>
      <c r="H56" s="88"/>
      <c r="I56" s="60"/>
      <c r="J56" s="61"/>
      <c r="K56" s="61"/>
      <c r="L56" s="61"/>
    </row>
    <row r="57" spans="1:12" customFormat="1" x14ac:dyDescent="0.35">
      <c r="A57" s="88"/>
      <c r="B57" s="88"/>
      <c r="C57" s="88"/>
      <c r="D57" s="88"/>
      <c r="E57" s="88"/>
      <c r="F57" s="88"/>
      <c r="G57" s="88"/>
      <c r="H57" s="88"/>
      <c r="I57" s="60"/>
      <c r="J57" s="61"/>
      <c r="K57" s="61"/>
      <c r="L57" s="61"/>
    </row>
    <row r="58" spans="1:12" customFormat="1" x14ac:dyDescent="0.35">
      <c r="A58" s="88"/>
      <c r="B58" s="88"/>
      <c r="C58" s="88"/>
      <c r="D58" s="88"/>
      <c r="E58" s="88"/>
      <c r="F58" s="88"/>
      <c r="G58" s="88"/>
      <c r="H58" s="88"/>
      <c r="I58" s="60"/>
      <c r="J58" s="61"/>
      <c r="K58" s="61"/>
      <c r="L58" s="61"/>
    </row>
    <row r="59" spans="1:12" customFormat="1" x14ac:dyDescent="0.35">
      <c r="A59" s="88"/>
      <c r="B59" s="88"/>
      <c r="C59" s="88"/>
      <c r="D59" s="88"/>
      <c r="E59" s="88"/>
      <c r="F59" s="88"/>
      <c r="G59" s="88"/>
      <c r="H59" s="88"/>
      <c r="I59" s="60"/>
      <c r="J59" s="61"/>
      <c r="K59" s="61"/>
      <c r="L59" s="61"/>
    </row>
    <row r="60" spans="1:12" customFormat="1" x14ac:dyDescent="0.35">
      <c r="A60" s="88"/>
      <c r="B60" s="88"/>
      <c r="C60" s="88"/>
      <c r="D60" s="88"/>
      <c r="E60" s="88"/>
      <c r="F60" s="88"/>
      <c r="G60" s="88"/>
      <c r="H60" s="88"/>
      <c r="I60" s="60"/>
      <c r="J60" s="61"/>
      <c r="K60" s="61"/>
      <c r="L60" s="61"/>
    </row>
    <row r="61" spans="1:12" customFormat="1" x14ac:dyDescent="0.35">
      <c r="A61" s="88"/>
      <c r="B61" s="88"/>
      <c r="C61" s="88"/>
      <c r="D61" s="88"/>
      <c r="E61" s="88"/>
      <c r="F61" s="88"/>
      <c r="G61" s="88"/>
      <c r="H61" s="88"/>
      <c r="I61" s="60"/>
      <c r="J61" s="61"/>
      <c r="K61" s="61"/>
      <c r="L61" s="61"/>
    </row>
    <row r="62" spans="1:12" customFormat="1" x14ac:dyDescent="0.35">
      <c r="A62" s="88"/>
      <c r="B62" s="88"/>
      <c r="C62" s="88"/>
      <c r="D62" s="88"/>
      <c r="E62" s="88"/>
      <c r="F62" s="88"/>
      <c r="G62" s="88"/>
      <c r="H62" s="88"/>
      <c r="I62" s="60"/>
      <c r="J62" s="61"/>
      <c r="K62" s="61"/>
      <c r="L62" s="61"/>
    </row>
    <row r="63" spans="1:12" customFormat="1" x14ac:dyDescent="0.35">
      <c r="A63" s="88"/>
      <c r="B63" s="88"/>
      <c r="C63" s="88"/>
      <c r="D63" s="88"/>
      <c r="E63" s="88"/>
      <c r="F63" s="88"/>
      <c r="G63" s="88"/>
      <c r="H63" s="88"/>
      <c r="I63" s="60"/>
      <c r="J63" s="61"/>
      <c r="K63" s="61"/>
      <c r="L63" s="61"/>
    </row>
    <row r="64" spans="1:12" customFormat="1" x14ac:dyDescent="0.35">
      <c r="A64" s="88"/>
      <c r="B64" s="88"/>
      <c r="C64" s="88"/>
      <c r="D64" s="88"/>
      <c r="E64" s="88"/>
      <c r="F64" s="88"/>
      <c r="G64" s="88"/>
      <c r="H64" s="88"/>
      <c r="I64" s="60"/>
      <c r="J64" s="61"/>
      <c r="K64" s="61"/>
      <c r="L64" s="61"/>
    </row>
    <row r="65" spans="1:12" customFormat="1" x14ac:dyDescent="0.35">
      <c r="A65" s="88"/>
      <c r="B65" s="88"/>
      <c r="C65" s="88"/>
      <c r="D65" s="88"/>
      <c r="E65" s="88"/>
      <c r="F65" s="88"/>
      <c r="G65" s="88"/>
      <c r="H65" s="88"/>
      <c r="I65" s="60"/>
      <c r="J65" s="61"/>
      <c r="K65" s="61"/>
      <c r="L65" s="61"/>
    </row>
    <row r="66" spans="1:12" customFormat="1" x14ac:dyDescent="0.35">
      <c r="A66" s="88"/>
      <c r="B66" s="88"/>
      <c r="C66" s="88"/>
      <c r="D66" s="88"/>
      <c r="E66" s="88"/>
      <c r="F66" s="88"/>
      <c r="G66" s="88"/>
      <c r="H66" s="88"/>
      <c r="I66" s="60"/>
      <c r="J66" s="61"/>
      <c r="K66" s="61"/>
      <c r="L66" s="61"/>
    </row>
    <row r="67" spans="1:12" customFormat="1" x14ac:dyDescent="0.35">
      <c r="A67" s="88"/>
      <c r="B67" s="88"/>
      <c r="C67" s="88"/>
      <c r="D67" s="88"/>
      <c r="E67" s="88"/>
      <c r="F67" s="88"/>
      <c r="G67" s="88"/>
      <c r="H67" s="88"/>
      <c r="I67" s="60"/>
      <c r="J67" s="61"/>
      <c r="K67" s="61"/>
      <c r="L67" s="61"/>
    </row>
    <row r="68" spans="1:12" customFormat="1" x14ac:dyDescent="0.35">
      <c r="A68" s="88"/>
      <c r="B68" s="88"/>
      <c r="C68" s="88"/>
      <c r="D68" s="88"/>
      <c r="E68" s="88"/>
      <c r="F68" s="88"/>
      <c r="G68" s="88"/>
      <c r="H68" s="88"/>
      <c r="I68" s="60"/>
      <c r="J68" s="61"/>
      <c r="K68" s="61"/>
      <c r="L68" s="61"/>
    </row>
    <row r="69" spans="1:12" customFormat="1" x14ac:dyDescent="0.35">
      <c r="A69" s="88"/>
      <c r="B69" s="88"/>
      <c r="C69" s="88"/>
      <c r="D69" s="88"/>
      <c r="E69" s="88"/>
      <c r="F69" s="88"/>
      <c r="G69" s="88"/>
      <c r="H69" s="88"/>
      <c r="I69" s="60"/>
      <c r="J69" s="61"/>
      <c r="K69" s="61"/>
      <c r="L69" s="61"/>
    </row>
    <row r="70" spans="1:12" customFormat="1" x14ac:dyDescent="0.35">
      <c r="A70" s="88"/>
      <c r="B70" s="88"/>
      <c r="C70" s="88"/>
      <c r="D70" s="88"/>
      <c r="E70" s="88"/>
      <c r="F70" s="88"/>
      <c r="G70" s="88"/>
      <c r="H70" s="88"/>
      <c r="I70" s="60"/>
      <c r="J70" s="61"/>
      <c r="K70" s="61"/>
      <c r="L70" s="61"/>
    </row>
    <row r="71" spans="1:12" customFormat="1" x14ac:dyDescent="0.35">
      <c r="A71" s="88"/>
      <c r="B71" s="88"/>
      <c r="C71" s="88"/>
      <c r="D71" s="88"/>
      <c r="E71" s="88"/>
      <c r="F71" s="88"/>
      <c r="G71" s="88"/>
      <c r="H71" s="88"/>
      <c r="I71" s="60"/>
      <c r="J71" s="61"/>
      <c r="K71" s="61"/>
      <c r="L71" s="61"/>
    </row>
    <row r="72" spans="1:12" customFormat="1" x14ac:dyDescent="0.35">
      <c r="A72" s="88"/>
      <c r="B72" s="88"/>
      <c r="C72" s="88"/>
      <c r="D72" s="88"/>
      <c r="E72" s="88"/>
      <c r="F72" s="88"/>
      <c r="G72" s="88"/>
      <c r="H72" s="88"/>
      <c r="I72" s="60"/>
      <c r="J72" s="61"/>
      <c r="K72" s="61"/>
      <c r="L72" s="61"/>
    </row>
    <row r="73" spans="1:12" customFormat="1" x14ac:dyDescent="0.35">
      <c r="A73" s="88"/>
      <c r="B73" s="88"/>
      <c r="C73" s="88"/>
      <c r="D73" s="88"/>
      <c r="E73" s="88"/>
      <c r="F73" s="88"/>
      <c r="G73" s="88"/>
      <c r="H73" s="88"/>
      <c r="I73" s="60"/>
      <c r="J73" s="61"/>
      <c r="K73" s="61"/>
      <c r="L73" s="61"/>
    </row>
    <row r="74" spans="1:12" customFormat="1" x14ac:dyDescent="0.35">
      <c r="A74" s="88"/>
      <c r="B74" s="88"/>
      <c r="C74" s="88"/>
      <c r="D74" s="88"/>
      <c r="E74" s="88"/>
      <c r="F74" s="88"/>
      <c r="G74" s="88"/>
      <c r="H74" s="88"/>
      <c r="I74" s="60"/>
      <c r="J74" s="61"/>
      <c r="K74" s="61"/>
      <c r="L74" s="61"/>
    </row>
    <row r="75" spans="1:12" customFormat="1" x14ac:dyDescent="0.35">
      <c r="A75" s="88"/>
      <c r="B75" s="88"/>
      <c r="C75" s="88"/>
      <c r="D75" s="88"/>
      <c r="E75" s="88"/>
      <c r="F75" s="88"/>
      <c r="G75" s="88"/>
      <c r="H75" s="88"/>
      <c r="I75" s="60"/>
      <c r="J75" s="61"/>
      <c r="K75" s="61"/>
      <c r="L75" s="61"/>
    </row>
    <row r="76" spans="1:12" customFormat="1" x14ac:dyDescent="0.35">
      <c r="A76" s="88"/>
      <c r="B76" s="88"/>
      <c r="C76" s="88"/>
      <c r="D76" s="88"/>
      <c r="E76" s="88"/>
      <c r="F76" s="88"/>
      <c r="G76" s="88"/>
      <c r="H76" s="88"/>
      <c r="I76" s="60"/>
      <c r="J76" s="61"/>
      <c r="K76" s="61"/>
      <c r="L76" s="61"/>
    </row>
    <row r="77" spans="1:12" customFormat="1" x14ac:dyDescent="0.35">
      <c r="A77" s="88"/>
      <c r="B77" s="88"/>
      <c r="C77" s="88"/>
      <c r="D77" s="88"/>
      <c r="E77" s="88"/>
      <c r="F77" s="88"/>
      <c r="G77" s="88"/>
      <c r="H77" s="88"/>
      <c r="I77" s="60"/>
      <c r="J77" s="61"/>
      <c r="K77" s="61"/>
      <c r="L77" s="61"/>
    </row>
    <row r="78" spans="1:12" customFormat="1" x14ac:dyDescent="0.35">
      <c r="A78" s="88"/>
      <c r="B78" s="88"/>
      <c r="C78" s="88"/>
      <c r="D78" s="88"/>
      <c r="E78" s="88"/>
      <c r="F78" s="88"/>
      <c r="G78" s="88"/>
      <c r="H78" s="88"/>
      <c r="I78" s="60"/>
      <c r="J78" s="61"/>
      <c r="K78" s="61"/>
      <c r="L78" s="61"/>
    </row>
    <row r="79" spans="1:12" customFormat="1" x14ac:dyDescent="0.35">
      <c r="A79" s="88"/>
      <c r="B79" s="88"/>
      <c r="C79" s="88"/>
      <c r="D79" s="88"/>
      <c r="E79" s="88"/>
      <c r="F79" s="88"/>
      <c r="G79" s="88"/>
      <c r="H79" s="88"/>
      <c r="I79" s="60"/>
      <c r="J79" s="61"/>
      <c r="K79" s="61"/>
      <c r="L79" s="61"/>
    </row>
    <row r="80" spans="1:12" customFormat="1" x14ac:dyDescent="0.35">
      <c r="A80" s="88"/>
      <c r="B80" s="88"/>
      <c r="C80" s="88"/>
      <c r="D80" s="88"/>
      <c r="E80" s="88"/>
      <c r="F80" s="88"/>
      <c r="G80" s="88"/>
      <c r="H80" s="88"/>
      <c r="I80" s="60"/>
      <c r="J80" s="61"/>
      <c r="K80" s="61"/>
      <c r="L80" s="61"/>
    </row>
    <row r="81" spans="1:12" customFormat="1" x14ac:dyDescent="0.35">
      <c r="A81" s="88"/>
      <c r="B81" s="88"/>
      <c r="C81" s="88"/>
      <c r="D81" s="88"/>
      <c r="E81" s="88"/>
      <c r="F81" s="88"/>
      <c r="G81" s="88"/>
      <c r="H81" s="88"/>
      <c r="I81" s="60"/>
      <c r="J81" s="61"/>
      <c r="K81" s="61"/>
      <c r="L81" s="61"/>
    </row>
    <row r="82" spans="1:12" customFormat="1" x14ac:dyDescent="0.35">
      <c r="A82" s="88"/>
      <c r="B82" s="88"/>
      <c r="C82" s="88"/>
      <c r="D82" s="88"/>
      <c r="E82" s="88"/>
      <c r="F82" s="88"/>
      <c r="G82" s="88"/>
      <c r="H82" s="88"/>
      <c r="I82" s="60"/>
      <c r="J82" s="61"/>
      <c r="K82" s="61"/>
      <c r="L82" s="61"/>
    </row>
    <row r="83" spans="1:12" customFormat="1" x14ac:dyDescent="0.35">
      <c r="A83" s="88"/>
      <c r="B83" s="88"/>
      <c r="C83" s="88"/>
      <c r="D83" s="88"/>
      <c r="E83" s="88"/>
      <c r="F83" s="88"/>
      <c r="G83" s="88"/>
      <c r="H83" s="88"/>
      <c r="I83" s="60"/>
      <c r="J83" s="61"/>
      <c r="K83" s="61"/>
      <c r="L83" s="61"/>
    </row>
    <row r="84" spans="1:12" customFormat="1" x14ac:dyDescent="0.35">
      <c r="A84" s="88"/>
      <c r="B84" s="88"/>
      <c r="C84" s="88"/>
      <c r="D84" s="88"/>
      <c r="E84" s="88"/>
      <c r="F84" s="88"/>
      <c r="G84" s="88"/>
      <c r="H84" s="88"/>
      <c r="I84" s="60"/>
      <c r="J84" s="61"/>
      <c r="K84" s="61"/>
      <c r="L84" s="61"/>
    </row>
    <row r="85" spans="1:12" customFormat="1" x14ac:dyDescent="0.35">
      <c r="A85" s="88"/>
      <c r="B85" s="88"/>
      <c r="C85" s="88"/>
      <c r="D85" s="88"/>
      <c r="E85" s="88"/>
      <c r="F85" s="88"/>
      <c r="G85" s="88"/>
      <c r="H85" s="88"/>
      <c r="I85" s="60"/>
      <c r="J85" s="61"/>
      <c r="K85" s="61"/>
      <c r="L85" s="61"/>
    </row>
    <row r="86" spans="1:12" customFormat="1" x14ac:dyDescent="0.35">
      <c r="A86" s="88"/>
      <c r="B86" s="88"/>
      <c r="C86" s="88"/>
      <c r="D86" s="88"/>
      <c r="E86" s="88"/>
      <c r="F86" s="88"/>
      <c r="G86" s="88"/>
      <c r="H86" s="88"/>
      <c r="I86" s="60"/>
      <c r="J86" s="61"/>
      <c r="K86" s="61"/>
      <c r="L86" s="61"/>
    </row>
    <row r="87" spans="1:12" customFormat="1" x14ac:dyDescent="0.35">
      <c r="A87" s="88"/>
      <c r="B87" s="88"/>
      <c r="C87" s="88"/>
      <c r="D87" s="88"/>
      <c r="E87" s="88"/>
      <c r="F87" s="88"/>
      <c r="G87" s="88"/>
      <c r="H87" s="88"/>
      <c r="I87" s="60"/>
      <c r="J87" s="61"/>
      <c r="K87" s="61"/>
      <c r="L87" s="61"/>
    </row>
    <row r="88" spans="1:12" customFormat="1" x14ac:dyDescent="0.35">
      <c r="A88" s="88"/>
      <c r="B88" s="88"/>
      <c r="C88" s="88"/>
      <c r="D88" s="88"/>
      <c r="E88" s="88"/>
      <c r="F88" s="88"/>
      <c r="G88" s="88"/>
      <c r="H88" s="88"/>
      <c r="I88" s="60"/>
      <c r="J88" s="61"/>
      <c r="K88" s="61"/>
      <c r="L88" s="61"/>
    </row>
    <row r="89" spans="1:12" customFormat="1" x14ac:dyDescent="0.35">
      <c r="A89" s="88"/>
      <c r="B89" s="88"/>
      <c r="C89" s="88"/>
      <c r="D89" s="88"/>
      <c r="E89" s="88"/>
      <c r="F89" s="88"/>
      <c r="G89" s="88"/>
      <c r="H89" s="88"/>
      <c r="I89" s="60"/>
      <c r="J89" s="61"/>
      <c r="K89" s="61"/>
      <c r="L89" s="61"/>
    </row>
    <row r="90" spans="1:12" customFormat="1" x14ac:dyDescent="0.35">
      <c r="A90" s="88"/>
      <c r="B90" s="88"/>
      <c r="C90" s="88"/>
      <c r="D90" s="88"/>
      <c r="E90" s="88"/>
      <c r="F90" s="88"/>
      <c r="G90" s="88"/>
      <c r="H90" s="88"/>
      <c r="I90" s="60"/>
      <c r="J90" s="61"/>
      <c r="K90" s="61"/>
      <c r="L90" s="61"/>
    </row>
    <row r="91" spans="1:12" customFormat="1" x14ac:dyDescent="0.35">
      <c r="A91" s="88"/>
      <c r="B91" s="88"/>
      <c r="C91" s="88"/>
      <c r="D91" s="88"/>
      <c r="E91" s="88"/>
      <c r="F91" s="88"/>
      <c r="G91" s="88"/>
      <c r="H91" s="88"/>
      <c r="I91" s="60"/>
      <c r="J91" s="61"/>
      <c r="K91" s="61"/>
      <c r="L91" s="61"/>
    </row>
    <row r="92" spans="1:12" customFormat="1" x14ac:dyDescent="0.35">
      <c r="A92" s="88"/>
      <c r="B92" s="88"/>
      <c r="C92" s="88"/>
      <c r="D92" s="88"/>
      <c r="E92" s="88"/>
      <c r="F92" s="88"/>
      <c r="G92" s="88"/>
      <c r="H92" s="88"/>
      <c r="I92" s="60"/>
      <c r="J92" s="61"/>
      <c r="K92" s="61"/>
      <c r="L92" s="61"/>
    </row>
    <row r="93" spans="1:12" customFormat="1" x14ac:dyDescent="0.35">
      <c r="A93" s="88"/>
      <c r="B93" s="88"/>
      <c r="C93" s="88"/>
      <c r="D93" s="88"/>
      <c r="E93" s="88"/>
      <c r="F93" s="88"/>
      <c r="G93" s="88"/>
      <c r="H93" s="88"/>
      <c r="I93" s="60"/>
      <c r="J93" s="61"/>
      <c r="K93" s="61"/>
      <c r="L93" s="61"/>
    </row>
    <row r="94" spans="1:12" customFormat="1" x14ac:dyDescent="0.35">
      <c r="A94" s="88"/>
      <c r="B94" s="88"/>
      <c r="C94" s="88"/>
      <c r="D94" s="88"/>
      <c r="E94" s="88"/>
      <c r="F94" s="88"/>
      <c r="G94" s="88"/>
      <c r="H94" s="88"/>
      <c r="I94" s="60"/>
      <c r="J94" s="61"/>
      <c r="K94" s="61"/>
      <c r="L94" s="61"/>
    </row>
    <row r="95" spans="1:12" customFormat="1" x14ac:dyDescent="0.35">
      <c r="A95" s="88"/>
      <c r="B95" s="88"/>
      <c r="C95" s="88"/>
      <c r="D95" s="88"/>
      <c r="E95" s="88"/>
      <c r="F95" s="88"/>
      <c r="G95" s="88"/>
      <c r="H95" s="88"/>
      <c r="I95" s="60"/>
      <c r="J95" s="61"/>
      <c r="K95" s="61"/>
      <c r="L95" s="61"/>
    </row>
    <row r="96" spans="1:12" customFormat="1" x14ac:dyDescent="0.35">
      <c r="A96" s="88"/>
      <c r="B96" s="88"/>
      <c r="C96" s="88"/>
      <c r="D96" s="88"/>
      <c r="E96" s="88"/>
      <c r="F96" s="88"/>
      <c r="G96" s="88"/>
      <c r="H96" s="88"/>
      <c r="I96" s="60"/>
      <c r="J96" s="61"/>
      <c r="K96" s="61"/>
      <c r="L96" s="61"/>
    </row>
    <row r="97" spans="1:12" customFormat="1" x14ac:dyDescent="0.35">
      <c r="A97" s="88"/>
      <c r="B97" s="88"/>
      <c r="C97" s="88"/>
      <c r="D97" s="88"/>
      <c r="E97" s="88"/>
      <c r="F97" s="88"/>
      <c r="G97" s="88"/>
      <c r="H97" s="88"/>
      <c r="I97" s="60"/>
      <c r="J97" s="61"/>
      <c r="K97" s="61"/>
      <c r="L97" s="61"/>
    </row>
    <row r="98" spans="1:12" customFormat="1" x14ac:dyDescent="0.35">
      <c r="A98" s="88"/>
      <c r="B98" s="88"/>
      <c r="C98" s="88"/>
      <c r="D98" s="88"/>
      <c r="E98" s="88"/>
      <c r="F98" s="88"/>
      <c r="G98" s="88"/>
      <c r="H98" s="88"/>
      <c r="I98" s="60"/>
      <c r="J98" s="61"/>
      <c r="K98" s="61"/>
      <c r="L98" s="61"/>
    </row>
    <row r="99" spans="1:12" customFormat="1" x14ac:dyDescent="0.35">
      <c r="A99" s="88"/>
      <c r="B99" s="88"/>
      <c r="C99" s="88"/>
      <c r="D99" s="88"/>
      <c r="E99" s="88"/>
      <c r="F99" s="88"/>
      <c r="G99" s="88"/>
      <c r="H99" s="88"/>
      <c r="I99" s="60"/>
      <c r="J99" s="61"/>
      <c r="K99" s="61"/>
      <c r="L99" s="61"/>
    </row>
    <row r="100" spans="1:12" customFormat="1" x14ac:dyDescent="0.35">
      <c r="A100" s="88"/>
      <c r="B100" s="88"/>
      <c r="C100" s="88"/>
      <c r="D100" s="88"/>
      <c r="E100" s="88"/>
      <c r="F100" s="88"/>
      <c r="G100" s="88"/>
      <c r="H100" s="88"/>
      <c r="I100" s="60"/>
      <c r="J100" s="61"/>
      <c r="K100" s="61"/>
      <c r="L100" s="61"/>
    </row>
    <row r="101" spans="1:12" customFormat="1" x14ac:dyDescent="0.35">
      <c r="A101" s="88"/>
      <c r="B101" s="88"/>
      <c r="C101" s="88"/>
      <c r="D101" s="88"/>
      <c r="E101" s="88"/>
      <c r="F101" s="88"/>
      <c r="G101" s="88"/>
      <c r="H101" s="88"/>
      <c r="I101" s="60"/>
      <c r="J101" s="61"/>
      <c r="K101" s="61"/>
      <c r="L101" s="61"/>
    </row>
    <row r="102" spans="1:12" customFormat="1" x14ac:dyDescent="0.35">
      <c r="A102" s="88"/>
      <c r="B102" s="88"/>
      <c r="C102" s="88"/>
      <c r="D102" s="88"/>
      <c r="E102" s="88"/>
      <c r="F102" s="88"/>
      <c r="G102" s="88"/>
      <c r="H102" s="88"/>
      <c r="I102" s="60"/>
      <c r="J102" s="61"/>
      <c r="K102" s="61"/>
      <c r="L102" s="61"/>
    </row>
    <row r="103" spans="1:12" customFormat="1" x14ac:dyDescent="0.35">
      <c r="A103" s="88"/>
      <c r="B103" s="88"/>
      <c r="C103" s="88"/>
      <c r="D103" s="88"/>
      <c r="E103" s="88"/>
      <c r="F103" s="88"/>
      <c r="G103" s="88"/>
      <c r="H103" s="88"/>
      <c r="I103" s="60"/>
      <c r="J103" s="61"/>
      <c r="K103" s="61"/>
      <c r="L103" s="61"/>
    </row>
    <row r="104" spans="1:12" customFormat="1" x14ac:dyDescent="0.35">
      <c r="A104" s="88"/>
      <c r="B104" s="88"/>
      <c r="C104" s="88"/>
      <c r="D104" s="88"/>
      <c r="E104" s="88"/>
      <c r="F104" s="88"/>
      <c r="G104" s="88"/>
      <c r="H104" s="88"/>
      <c r="I104" s="60"/>
      <c r="J104" s="61"/>
      <c r="K104" s="61"/>
      <c r="L104" s="61"/>
    </row>
    <row r="105" spans="1:12" customFormat="1" x14ac:dyDescent="0.35">
      <c r="A105" s="88"/>
      <c r="B105" s="88"/>
      <c r="C105" s="88"/>
      <c r="D105" s="88"/>
      <c r="E105" s="88"/>
      <c r="F105" s="88"/>
      <c r="G105" s="88"/>
      <c r="H105" s="88"/>
      <c r="I105" s="60"/>
      <c r="J105" s="61"/>
      <c r="K105" s="61"/>
      <c r="L105" s="61"/>
    </row>
    <row r="106" spans="1:12" customFormat="1" x14ac:dyDescent="0.35">
      <c r="A106" s="88"/>
      <c r="B106" s="88"/>
      <c r="C106" s="88"/>
      <c r="D106" s="88"/>
      <c r="E106" s="88"/>
      <c r="F106" s="88"/>
      <c r="G106" s="88"/>
      <c r="H106" s="88"/>
      <c r="I106" s="60"/>
      <c r="J106" s="61"/>
      <c r="K106" s="61"/>
      <c r="L106" s="61"/>
    </row>
    <row r="107" spans="1:12" customFormat="1" x14ac:dyDescent="0.35">
      <c r="A107" s="88"/>
      <c r="B107" s="88"/>
      <c r="C107" s="88"/>
      <c r="D107" s="88"/>
      <c r="E107" s="88"/>
      <c r="F107" s="88"/>
      <c r="G107" s="88"/>
      <c r="H107" s="88"/>
      <c r="I107" s="60"/>
      <c r="J107" s="61"/>
      <c r="K107" s="61"/>
      <c r="L107" s="61"/>
    </row>
    <row r="108" spans="1:12" customFormat="1" x14ac:dyDescent="0.35">
      <c r="A108" s="88"/>
      <c r="B108" s="88"/>
      <c r="C108" s="88"/>
      <c r="D108" s="88"/>
      <c r="E108" s="88"/>
      <c r="F108" s="88"/>
      <c r="G108" s="88"/>
      <c r="H108" s="88"/>
      <c r="I108" s="60"/>
      <c r="J108" s="61"/>
      <c r="K108" s="61"/>
      <c r="L108" s="61"/>
    </row>
    <row r="109" spans="1:12" customFormat="1" x14ac:dyDescent="0.35">
      <c r="A109" s="88"/>
      <c r="B109" s="88"/>
      <c r="C109" s="88"/>
      <c r="D109" s="88"/>
      <c r="E109" s="88"/>
      <c r="F109" s="88"/>
      <c r="G109" s="88"/>
      <c r="H109" s="88"/>
      <c r="I109" s="60"/>
      <c r="J109" s="61"/>
      <c r="K109" s="61"/>
      <c r="L109" s="61"/>
    </row>
    <row r="110" spans="1:12" customFormat="1" x14ac:dyDescent="0.35">
      <c r="A110" s="88"/>
      <c r="B110" s="88"/>
      <c r="C110" s="88"/>
      <c r="D110" s="88"/>
      <c r="E110" s="88"/>
      <c r="F110" s="88"/>
      <c r="G110" s="88"/>
      <c r="H110" s="88"/>
      <c r="I110" s="60"/>
      <c r="J110" s="61"/>
      <c r="K110" s="61"/>
      <c r="L110" s="61"/>
    </row>
    <row r="111" spans="1:12" customFormat="1" x14ac:dyDescent="0.35">
      <c r="A111" s="88"/>
      <c r="B111" s="88"/>
      <c r="C111" s="88"/>
      <c r="D111" s="88"/>
      <c r="E111" s="88"/>
      <c r="F111" s="88"/>
      <c r="G111" s="88"/>
      <c r="H111" s="88"/>
      <c r="I111" s="60"/>
      <c r="J111" s="61"/>
      <c r="K111" s="61"/>
      <c r="L111" s="61"/>
    </row>
    <row r="112" spans="1:12" customFormat="1" x14ac:dyDescent="0.35">
      <c r="A112" s="88"/>
      <c r="B112" s="88"/>
      <c r="C112" s="88"/>
      <c r="D112" s="88"/>
      <c r="E112" s="88"/>
      <c r="F112" s="88"/>
      <c r="G112" s="88"/>
      <c r="H112" s="88"/>
      <c r="I112" s="60"/>
      <c r="J112" s="61"/>
      <c r="K112" s="61"/>
      <c r="L112" s="61"/>
    </row>
    <row r="113" spans="1:12" customFormat="1" x14ac:dyDescent="0.35">
      <c r="A113" s="88"/>
      <c r="B113" s="88"/>
      <c r="C113" s="88"/>
      <c r="D113" s="88"/>
      <c r="E113" s="88"/>
      <c r="F113" s="88"/>
      <c r="G113" s="88"/>
      <c r="H113" s="88"/>
      <c r="I113" s="60"/>
      <c r="J113" s="61"/>
      <c r="K113" s="61"/>
      <c r="L113" s="61"/>
    </row>
    <row r="114" spans="1:12" customFormat="1" x14ac:dyDescent="0.35">
      <c r="A114" s="88"/>
      <c r="B114" s="88"/>
      <c r="C114" s="88"/>
      <c r="D114" s="88"/>
      <c r="E114" s="88"/>
      <c r="F114" s="88"/>
      <c r="G114" s="88"/>
      <c r="H114" s="88"/>
      <c r="I114" s="60"/>
      <c r="J114" s="61"/>
      <c r="K114" s="61"/>
      <c r="L114" s="61"/>
    </row>
    <row r="115" spans="1:12" customFormat="1" x14ac:dyDescent="0.35">
      <c r="A115" s="88"/>
      <c r="B115" s="88"/>
      <c r="C115" s="88"/>
      <c r="D115" s="88"/>
      <c r="E115" s="88"/>
      <c r="F115" s="88"/>
      <c r="G115" s="88"/>
      <c r="H115" s="88"/>
      <c r="I115" s="60"/>
      <c r="J115" s="61"/>
      <c r="K115" s="61"/>
      <c r="L115" s="61"/>
    </row>
    <row r="116" spans="1:12" customFormat="1" x14ac:dyDescent="0.35">
      <c r="A116" s="88"/>
      <c r="B116" s="88"/>
      <c r="C116" s="88"/>
      <c r="D116" s="88"/>
      <c r="E116" s="88"/>
      <c r="F116" s="88"/>
      <c r="G116" s="88"/>
      <c r="H116" s="88"/>
      <c r="I116" s="60"/>
      <c r="J116" s="61"/>
      <c r="K116" s="61"/>
      <c r="L116" s="61"/>
    </row>
    <row r="117" spans="1:12" customFormat="1" x14ac:dyDescent="0.35">
      <c r="A117" s="88"/>
      <c r="B117" s="88"/>
      <c r="C117" s="88"/>
      <c r="D117" s="88"/>
      <c r="E117" s="88"/>
      <c r="F117" s="88"/>
      <c r="G117" s="88"/>
      <c r="H117" s="88"/>
      <c r="I117" s="60"/>
      <c r="J117" s="61"/>
      <c r="K117" s="61"/>
      <c r="L117" s="61"/>
    </row>
    <row r="118" spans="1:12" customFormat="1" x14ac:dyDescent="0.35">
      <c r="A118" s="88"/>
      <c r="B118" s="88"/>
      <c r="C118" s="88"/>
      <c r="D118" s="88"/>
      <c r="E118" s="88"/>
      <c r="F118" s="88"/>
      <c r="G118" s="88"/>
      <c r="H118" s="88"/>
      <c r="I118" s="60"/>
      <c r="J118" s="61"/>
      <c r="K118" s="61"/>
      <c r="L118" s="61"/>
    </row>
    <row r="119" spans="1:12" customFormat="1" x14ac:dyDescent="0.35">
      <c r="A119" s="88"/>
      <c r="B119" s="88"/>
      <c r="C119" s="88"/>
      <c r="D119" s="88"/>
      <c r="E119" s="88"/>
      <c r="F119" s="88"/>
      <c r="G119" s="88"/>
      <c r="H119" s="88"/>
      <c r="I119" s="60"/>
      <c r="J119" s="61"/>
      <c r="K119" s="61"/>
      <c r="L119" s="61"/>
    </row>
    <row r="120" spans="1:12" customFormat="1" x14ac:dyDescent="0.35">
      <c r="A120" s="88"/>
      <c r="B120" s="88"/>
      <c r="C120" s="88"/>
      <c r="D120" s="88"/>
      <c r="E120" s="88"/>
      <c r="F120" s="88"/>
      <c r="G120" s="88"/>
      <c r="H120" s="88"/>
      <c r="I120" s="60"/>
      <c r="J120" s="61"/>
      <c r="K120" s="61"/>
      <c r="L120" s="61"/>
    </row>
    <row r="121" spans="1:12" customFormat="1" x14ac:dyDescent="0.35">
      <c r="A121" s="88"/>
      <c r="B121" s="88"/>
      <c r="C121" s="88"/>
      <c r="D121" s="88"/>
      <c r="E121" s="88"/>
      <c r="F121" s="88"/>
      <c r="G121" s="88"/>
      <c r="H121" s="88"/>
      <c r="I121" s="60"/>
      <c r="J121" s="61"/>
      <c r="K121" s="61"/>
      <c r="L121" s="61"/>
    </row>
    <row r="122" spans="1:12" customFormat="1" x14ac:dyDescent="0.35">
      <c r="A122" s="88"/>
      <c r="B122" s="88"/>
      <c r="C122" s="88"/>
      <c r="D122" s="88"/>
      <c r="E122" s="88"/>
      <c r="F122" s="88"/>
      <c r="G122" s="88"/>
      <c r="H122" s="88"/>
      <c r="I122" s="60"/>
      <c r="J122" s="61"/>
      <c r="K122" s="61"/>
      <c r="L122" s="61"/>
    </row>
    <row r="123" spans="1:12" customFormat="1" x14ac:dyDescent="0.35">
      <c r="A123" s="88"/>
      <c r="B123" s="88"/>
      <c r="C123" s="88"/>
      <c r="D123" s="88"/>
      <c r="E123" s="88"/>
      <c r="F123" s="88"/>
      <c r="G123" s="88"/>
      <c r="H123" s="88"/>
      <c r="I123" s="60"/>
      <c r="J123" s="61"/>
      <c r="K123" s="61"/>
      <c r="L123" s="61"/>
    </row>
    <row r="124" spans="1:12" customFormat="1" x14ac:dyDescent="0.35">
      <c r="A124" s="88"/>
      <c r="B124" s="88"/>
      <c r="C124" s="88"/>
      <c r="D124" s="88"/>
      <c r="E124" s="88"/>
      <c r="F124" s="88"/>
      <c r="G124" s="88"/>
      <c r="H124" s="88"/>
      <c r="I124" s="60"/>
      <c r="J124" s="61"/>
      <c r="K124" s="61"/>
      <c r="L124" s="61"/>
    </row>
    <row r="125" spans="1:12" customFormat="1" x14ac:dyDescent="0.35">
      <c r="A125" s="88"/>
      <c r="B125" s="88"/>
      <c r="C125" s="88"/>
      <c r="D125" s="88"/>
      <c r="E125" s="88"/>
      <c r="F125" s="88"/>
      <c r="G125" s="88"/>
      <c r="H125" s="88"/>
      <c r="I125" s="60"/>
      <c r="J125" s="61"/>
      <c r="K125" s="61"/>
      <c r="L125" s="61"/>
    </row>
    <row r="126" spans="1:12" customFormat="1" x14ac:dyDescent="0.35">
      <c r="A126" s="88"/>
      <c r="B126" s="88"/>
      <c r="C126" s="88"/>
      <c r="D126" s="88"/>
      <c r="E126" s="88"/>
      <c r="F126" s="88"/>
      <c r="G126" s="88"/>
      <c r="H126" s="88"/>
      <c r="I126" s="60"/>
      <c r="J126" s="61"/>
      <c r="K126" s="61"/>
      <c r="L126" s="61"/>
    </row>
    <row r="127" spans="1:12" customFormat="1" x14ac:dyDescent="0.35">
      <c r="A127" s="88"/>
      <c r="B127" s="88"/>
      <c r="C127" s="88"/>
      <c r="D127" s="88"/>
      <c r="E127" s="88"/>
      <c r="F127" s="88"/>
      <c r="G127" s="88"/>
      <c r="H127" s="88"/>
      <c r="I127" s="60"/>
      <c r="J127" s="61"/>
      <c r="K127" s="61"/>
      <c r="L127" s="61"/>
    </row>
    <row r="128" spans="1:12" customFormat="1" x14ac:dyDescent="0.35">
      <c r="A128" s="88"/>
      <c r="B128" s="88"/>
      <c r="C128" s="88"/>
      <c r="D128" s="88"/>
      <c r="E128" s="88"/>
      <c r="F128" s="88"/>
      <c r="G128" s="88"/>
      <c r="H128" s="88"/>
      <c r="I128" s="60"/>
      <c r="J128" s="61"/>
      <c r="K128" s="61"/>
      <c r="L128" s="61"/>
    </row>
    <row r="129" spans="1:12" customFormat="1" x14ac:dyDescent="0.35">
      <c r="A129" s="88"/>
      <c r="B129" s="88"/>
      <c r="C129" s="88"/>
      <c r="D129" s="88"/>
      <c r="E129" s="88"/>
      <c r="F129" s="88"/>
      <c r="G129" s="88"/>
      <c r="H129" s="88"/>
      <c r="I129" s="60"/>
      <c r="J129" s="61"/>
      <c r="K129" s="61"/>
      <c r="L129" s="61"/>
    </row>
    <row r="130" spans="1:12" customFormat="1" x14ac:dyDescent="0.35">
      <c r="A130" s="88"/>
      <c r="B130" s="88"/>
      <c r="C130" s="88"/>
      <c r="D130" s="88"/>
      <c r="E130" s="88"/>
      <c r="F130" s="88"/>
      <c r="G130" s="88"/>
      <c r="H130" s="88"/>
      <c r="I130" s="60"/>
      <c r="J130" s="61"/>
      <c r="K130" s="61"/>
      <c r="L130" s="61"/>
    </row>
    <row r="131" spans="1:12" customFormat="1" x14ac:dyDescent="0.35">
      <c r="A131" s="88"/>
      <c r="B131" s="88"/>
      <c r="C131" s="88"/>
      <c r="D131" s="88"/>
      <c r="E131" s="88"/>
      <c r="F131" s="88"/>
      <c r="G131" s="88"/>
      <c r="H131" s="88"/>
      <c r="I131" s="60"/>
      <c r="J131" s="61"/>
      <c r="K131" s="61"/>
      <c r="L131" s="61"/>
    </row>
    <row r="132" spans="1:12" customFormat="1" x14ac:dyDescent="0.35">
      <c r="A132" s="88"/>
      <c r="B132" s="88"/>
      <c r="C132" s="88"/>
      <c r="D132" s="88"/>
      <c r="E132" s="88"/>
      <c r="F132" s="88"/>
      <c r="G132" s="88"/>
      <c r="H132" s="88"/>
      <c r="I132" s="60"/>
      <c r="J132" s="61"/>
      <c r="K132" s="61"/>
      <c r="L132" s="61"/>
    </row>
    <row r="133" spans="1:12" customFormat="1" x14ac:dyDescent="0.35">
      <c r="A133" s="88"/>
      <c r="B133" s="88"/>
      <c r="C133" s="88"/>
      <c r="D133" s="88"/>
      <c r="E133" s="88"/>
      <c r="F133" s="88"/>
      <c r="G133" s="88"/>
      <c r="H133" s="88"/>
      <c r="I133" s="60"/>
      <c r="J133" s="61"/>
      <c r="K133" s="61"/>
      <c r="L133" s="61"/>
    </row>
    <row r="134" spans="1:12" customFormat="1" x14ac:dyDescent="0.35">
      <c r="A134" s="88"/>
      <c r="B134" s="88"/>
      <c r="C134" s="88"/>
      <c r="D134" s="88"/>
      <c r="E134" s="88"/>
      <c r="F134" s="88"/>
      <c r="G134" s="88"/>
      <c r="H134" s="88"/>
      <c r="I134" s="60"/>
      <c r="J134" s="61"/>
      <c r="K134" s="61"/>
      <c r="L134" s="61"/>
    </row>
    <row r="135" spans="1:12" customFormat="1" x14ac:dyDescent="0.35">
      <c r="A135" s="88"/>
      <c r="B135" s="88"/>
      <c r="C135" s="88"/>
      <c r="D135" s="88"/>
      <c r="E135" s="88"/>
      <c r="F135" s="88"/>
      <c r="G135" s="88"/>
      <c r="H135" s="88"/>
      <c r="I135" s="60"/>
      <c r="J135" s="61"/>
      <c r="K135" s="61"/>
      <c r="L135" s="61"/>
    </row>
    <row r="136" spans="1:12" customFormat="1" x14ac:dyDescent="0.35">
      <c r="A136" s="88"/>
      <c r="B136" s="88"/>
      <c r="C136" s="88"/>
      <c r="D136" s="88"/>
      <c r="E136" s="88"/>
      <c r="F136" s="88"/>
      <c r="G136" s="88"/>
      <c r="H136" s="88"/>
      <c r="I136" s="60"/>
      <c r="J136" s="61"/>
      <c r="K136" s="61"/>
      <c r="L136" s="61"/>
    </row>
  </sheetData>
  <mergeCells count="2">
    <mergeCell ref="A1:C2"/>
    <mergeCell ref="D1:H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249977111117893"/>
    <pageSetUpPr fitToPage="1"/>
  </sheetPr>
  <dimension ref="A1:M136"/>
  <sheetViews>
    <sheetView topLeftCell="A117" zoomScaleNormal="100" workbookViewId="0">
      <selection activeCell="A7" sqref="A7"/>
    </sheetView>
  </sheetViews>
  <sheetFormatPr defaultColWidth="8.90625" defaultRowHeight="14.5" x14ac:dyDescent="0.35"/>
  <cols>
    <col min="1" max="1" width="11.54296875" style="7" bestFit="1" customWidth="1"/>
    <col min="2" max="2" width="38.08984375" style="7" bestFit="1" customWidth="1"/>
    <col min="3" max="3" width="5" style="6" customWidth="1"/>
    <col min="4" max="4" width="5.90625" style="6" customWidth="1"/>
    <col min="5" max="5" width="3.6328125" style="6" customWidth="1"/>
    <col min="6" max="6" width="6.54296875" style="6" customWidth="1"/>
    <col min="7" max="7" width="13.90625" style="22" customWidth="1"/>
    <col min="8" max="8" width="13.90625" style="6" customWidth="1"/>
    <col min="9" max="9" width="13.08984375" style="6" bestFit="1" customWidth="1"/>
    <col min="10" max="10" width="5.90625" style="6" customWidth="1"/>
    <col min="11" max="11" width="10.90625" style="6" bestFit="1" customWidth="1"/>
    <col min="12" max="12" width="32.6328125" style="6" bestFit="1" customWidth="1"/>
    <col min="13" max="16384" width="8.90625" style="7"/>
  </cols>
  <sheetData>
    <row r="1" spans="1:13" ht="15" customHeight="1" x14ac:dyDescent="0.35">
      <c r="A1" s="111" t="s">
        <v>41</v>
      </c>
      <c r="B1" s="111"/>
      <c r="C1" s="111"/>
      <c r="D1" s="112" t="s">
        <v>44</v>
      </c>
      <c r="E1" s="112"/>
      <c r="F1" s="112"/>
      <c r="G1" s="112"/>
      <c r="H1" s="112"/>
      <c r="I1" s="112"/>
      <c r="J1" s="112"/>
      <c r="K1" s="112"/>
      <c r="L1" s="112"/>
    </row>
    <row r="2" spans="1:13" ht="15" customHeight="1" x14ac:dyDescent="0.35">
      <c r="A2" s="111"/>
      <c r="B2" s="111"/>
      <c r="C2" s="111"/>
      <c r="D2" s="112"/>
      <c r="E2" s="112"/>
      <c r="F2" s="112"/>
      <c r="G2" s="112"/>
      <c r="H2" s="112"/>
      <c r="I2" s="112"/>
      <c r="J2" s="112"/>
      <c r="K2" s="112"/>
      <c r="L2" s="112"/>
    </row>
    <row r="3" spans="1:13" x14ac:dyDescent="0.35">
      <c r="A3" s="9"/>
      <c r="B3" s="9"/>
      <c r="C3" s="10"/>
    </row>
    <row r="4" spans="1:13" x14ac:dyDescent="0.35">
      <c r="A4" s="9"/>
      <c r="B4" s="9"/>
      <c r="C4" s="10"/>
    </row>
    <row r="5" spans="1:13" x14ac:dyDescent="0.35">
      <c r="A5" s="9"/>
      <c r="B5" s="9"/>
      <c r="C5" s="10"/>
    </row>
    <row r="6" spans="1:13" x14ac:dyDescent="0.35">
      <c r="A6" s="15" t="s">
        <v>3</v>
      </c>
      <c r="B6" s="15" t="s">
        <v>5</v>
      </c>
      <c r="C6" s="20" t="s">
        <v>6</v>
      </c>
      <c r="D6" s="20" t="s">
        <v>11</v>
      </c>
      <c r="E6" s="20" t="s">
        <v>4</v>
      </c>
      <c r="F6" s="20" t="s">
        <v>12</v>
      </c>
      <c r="G6" s="23" t="s">
        <v>13</v>
      </c>
      <c r="H6" s="20" t="s">
        <v>13</v>
      </c>
      <c r="I6" s="20" t="s">
        <v>14</v>
      </c>
      <c r="J6" s="20" t="s">
        <v>15</v>
      </c>
      <c r="K6" s="20" t="s">
        <v>16</v>
      </c>
      <c r="L6" s="20" t="s">
        <v>17</v>
      </c>
    </row>
    <row r="7" spans="1:13" customFormat="1" x14ac:dyDescent="0.35">
      <c r="A7" s="88"/>
      <c r="B7" s="88"/>
      <c r="C7" s="88"/>
      <c r="D7" s="88"/>
      <c r="E7" s="88"/>
      <c r="F7" s="17"/>
      <c r="G7" s="62"/>
      <c r="H7" s="61"/>
      <c r="I7" s="61"/>
      <c r="J7" s="61"/>
      <c r="K7" s="61"/>
      <c r="L7" s="61"/>
      <c r="M7" s="61"/>
    </row>
    <row r="8" spans="1:13" customFormat="1" x14ac:dyDescent="0.35">
      <c r="A8" s="88"/>
      <c r="B8" s="88"/>
      <c r="C8" s="88"/>
      <c r="D8" s="88"/>
      <c r="E8" s="88"/>
      <c r="F8" s="17"/>
      <c r="G8" s="62"/>
      <c r="H8" s="61"/>
      <c r="I8" s="61"/>
      <c r="J8" s="61"/>
      <c r="K8" s="61"/>
      <c r="L8" s="61"/>
      <c r="M8" s="61"/>
    </row>
    <row r="9" spans="1:13" customFormat="1" x14ac:dyDescent="0.35">
      <c r="A9" s="88"/>
      <c r="B9" s="88"/>
      <c r="C9" s="88"/>
      <c r="D9" s="88"/>
      <c r="E9" s="88"/>
      <c r="F9" s="17"/>
      <c r="G9" s="62"/>
      <c r="H9" s="61"/>
      <c r="I9" s="61"/>
      <c r="J9" s="61"/>
      <c r="K9" s="61"/>
      <c r="L9" s="61"/>
      <c r="M9" s="61"/>
    </row>
    <row r="10" spans="1:13" customFormat="1" x14ac:dyDescent="0.35">
      <c r="A10" s="88"/>
      <c r="B10" s="88"/>
      <c r="C10" s="88"/>
      <c r="D10" s="88"/>
      <c r="E10" s="88"/>
      <c r="F10" s="17"/>
      <c r="G10" s="62"/>
      <c r="H10" s="61"/>
      <c r="I10" s="61"/>
      <c r="J10" s="61"/>
      <c r="K10" s="61"/>
      <c r="L10" s="61"/>
      <c r="M10" s="61"/>
    </row>
    <row r="11" spans="1:13" customFormat="1" x14ac:dyDescent="0.35">
      <c r="A11" s="88"/>
      <c r="B11" s="88"/>
      <c r="C11" s="88"/>
      <c r="D11" s="88"/>
      <c r="E11" s="88"/>
      <c r="F11" s="17"/>
      <c r="G11" s="62"/>
      <c r="H11" s="61"/>
      <c r="I11" s="61"/>
      <c r="J11" s="61"/>
      <c r="K11" s="61"/>
      <c r="L11" s="61"/>
      <c r="M11" s="61"/>
    </row>
    <row r="12" spans="1:13" customFormat="1" x14ac:dyDescent="0.35">
      <c r="A12" s="88"/>
      <c r="B12" s="88"/>
      <c r="C12" s="88"/>
      <c r="D12" s="88"/>
      <c r="E12" s="88"/>
      <c r="F12" s="17"/>
      <c r="G12" s="62"/>
      <c r="H12" s="61"/>
      <c r="I12" s="61"/>
      <c r="J12" s="61"/>
      <c r="K12" s="61"/>
      <c r="L12" s="61"/>
      <c r="M12" s="61"/>
    </row>
    <row r="13" spans="1:13" customFormat="1" x14ac:dyDescent="0.35">
      <c r="A13" s="88"/>
      <c r="B13" s="88"/>
      <c r="C13" s="88"/>
      <c r="D13" s="88"/>
      <c r="E13" s="88"/>
      <c r="F13" s="17"/>
      <c r="G13" s="62"/>
      <c r="H13" s="61"/>
      <c r="I13" s="61"/>
      <c r="J13" s="61"/>
      <c r="K13" s="61"/>
      <c r="L13" s="61"/>
      <c r="M13" s="61"/>
    </row>
    <row r="14" spans="1:13" customFormat="1" x14ac:dyDescent="0.35">
      <c r="A14" s="88"/>
      <c r="B14" s="88"/>
      <c r="C14" s="88"/>
      <c r="D14" s="88"/>
      <c r="E14" s="88"/>
      <c r="F14" s="17"/>
      <c r="G14" s="62"/>
      <c r="H14" s="61"/>
      <c r="I14" s="61"/>
      <c r="J14" s="61"/>
      <c r="K14" s="61"/>
      <c r="L14" s="61"/>
      <c r="M14" s="61"/>
    </row>
    <row r="15" spans="1:13" customFormat="1" x14ac:dyDescent="0.35">
      <c r="A15" s="88"/>
      <c r="B15" s="88"/>
      <c r="C15" s="88"/>
      <c r="D15" s="88"/>
      <c r="E15" s="88"/>
      <c r="F15" s="17"/>
      <c r="G15" s="62"/>
      <c r="H15" s="61"/>
      <c r="I15" s="61"/>
      <c r="J15" s="61"/>
      <c r="K15" s="61"/>
      <c r="L15" s="61"/>
      <c r="M15" s="61"/>
    </row>
    <row r="16" spans="1:13" customFormat="1" x14ac:dyDescent="0.35">
      <c r="A16" s="88"/>
      <c r="B16" s="88"/>
      <c r="C16" s="88"/>
      <c r="D16" s="88"/>
      <c r="E16" s="88"/>
      <c r="F16" s="17"/>
      <c r="G16" s="62"/>
      <c r="H16" s="61"/>
      <c r="I16" s="61"/>
      <c r="J16" s="61"/>
      <c r="K16" s="61"/>
      <c r="L16" s="61"/>
      <c r="M16" s="61"/>
    </row>
    <row r="17" spans="1:13" customFormat="1" x14ac:dyDescent="0.35">
      <c r="A17" s="88"/>
      <c r="B17" s="88"/>
      <c r="C17" s="88"/>
      <c r="D17" s="88"/>
      <c r="E17" s="88"/>
      <c r="F17" s="17"/>
      <c r="G17" s="62"/>
      <c r="H17" s="61"/>
      <c r="I17" s="61"/>
      <c r="J17" s="61"/>
      <c r="K17" s="61"/>
      <c r="L17" s="61"/>
      <c r="M17" s="61"/>
    </row>
    <row r="18" spans="1:13" customFormat="1" x14ac:dyDescent="0.35">
      <c r="A18" s="88"/>
      <c r="B18" s="88"/>
      <c r="C18" s="88"/>
      <c r="D18" s="88"/>
      <c r="E18" s="88"/>
      <c r="F18" s="17"/>
      <c r="G18" s="62"/>
      <c r="H18" s="61"/>
      <c r="I18" s="61"/>
      <c r="J18" s="61"/>
      <c r="K18" s="61"/>
      <c r="L18" s="61"/>
      <c r="M18" s="61"/>
    </row>
    <row r="19" spans="1:13" customFormat="1" x14ac:dyDescent="0.35">
      <c r="A19" s="88"/>
      <c r="B19" s="88"/>
      <c r="C19" s="88"/>
      <c r="D19" s="88"/>
      <c r="E19" s="88"/>
      <c r="F19" s="17"/>
      <c r="G19" s="62"/>
      <c r="H19" s="61"/>
      <c r="I19" s="61"/>
      <c r="J19" s="61"/>
      <c r="K19" s="61"/>
      <c r="L19" s="61"/>
      <c r="M19" s="61"/>
    </row>
    <row r="20" spans="1:13" customFormat="1" x14ac:dyDescent="0.35">
      <c r="A20" s="88"/>
      <c r="B20" s="88"/>
      <c r="C20" s="88"/>
      <c r="D20" s="88"/>
      <c r="E20" s="88"/>
      <c r="F20" s="17"/>
      <c r="G20" s="62"/>
      <c r="H20" s="61"/>
      <c r="I20" s="61"/>
      <c r="J20" s="61"/>
      <c r="K20" s="61"/>
      <c r="L20" s="61"/>
      <c r="M20" s="61"/>
    </row>
    <row r="21" spans="1:13" customFormat="1" x14ac:dyDescent="0.35">
      <c r="A21" s="88"/>
      <c r="B21" s="88"/>
      <c r="C21" s="88"/>
      <c r="D21" s="88"/>
      <c r="E21" s="88"/>
      <c r="F21" s="17"/>
      <c r="G21" s="62"/>
      <c r="H21" s="61"/>
      <c r="I21" s="61"/>
      <c r="J21" s="61"/>
      <c r="K21" s="61"/>
      <c r="L21" s="61"/>
      <c r="M21" s="61"/>
    </row>
    <row r="22" spans="1:13" customFormat="1" x14ac:dyDescent="0.35">
      <c r="A22" s="88"/>
      <c r="B22" s="88"/>
      <c r="C22" s="88"/>
      <c r="D22" s="88"/>
      <c r="E22" s="88"/>
      <c r="F22" s="17"/>
      <c r="G22" s="62"/>
      <c r="H22" s="61"/>
      <c r="I22" s="61"/>
      <c r="J22" s="61"/>
      <c r="K22" s="61"/>
      <c r="L22" s="61"/>
      <c r="M22" s="61"/>
    </row>
    <row r="23" spans="1:13" customFormat="1" x14ac:dyDescent="0.35">
      <c r="A23" s="88"/>
      <c r="B23" s="88"/>
      <c r="C23" s="88"/>
      <c r="D23" s="88"/>
      <c r="E23" s="88"/>
      <c r="F23" s="17"/>
      <c r="G23" s="62"/>
      <c r="H23" s="61"/>
      <c r="I23" s="61"/>
      <c r="J23" s="61"/>
      <c r="K23" s="61"/>
      <c r="L23" s="61"/>
      <c r="M23" s="61"/>
    </row>
    <row r="24" spans="1:13" customFormat="1" x14ac:dyDescent="0.35">
      <c r="A24" s="88"/>
      <c r="B24" s="88"/>
      <c r="C24" s="88"/>
      <c r="D24" s="88"/>
      <c r="E24" s="88"/>
      <c r="F24" s="17"/>
      <c r="G24" s="62"/>
      <c r="H24" s="61"/>
      <c r="I24" s="61"/>
      <c r="J24" s="61"/>
      <c r="K24" s="61"/>
      <c r="L24" s="61"/>
      <c r="M24" s="61"/>
    </row>
    <row r="25" spans="1:13" customFormat="1" x14ac:dyDescent="0.35">
      <c r="A25" s="88"/>
      <c r="B25" s="88"/>
      <c r="C25" s="88"/>
      <c r="D25" s="88"/>
      <c r="E25" s="88"/>
      <c r="F25" s="17"/>
      <c r="G25" s="62"/>
      <c r="H25" s="61"/>
      <c r="I25" s="61"/>
      <c r="J25" s="61"/>
      <c r="K25" s="61"/>
      <c r="L25" s="61"/>
      <c r="M25" s="61"/>
    </row>
    <row r="26" spans="1:13" customFormat="1" x14ac:dyDescent="0.35">
      <c r="A26" s="88"/>
      <c r="B26" s="88"/>
      <c r="C26" s="88"/>
      <c r="D26" s="88"/>
      <c r="E26" s="88"/>
      <c r="F26" s="17"/>
      <c r="G26" s="62"/>
      <c r="H26" s="61"/>
      <c r="I26" s="61"/>
      <c r="J26" s="61"/>
      <c r="K26" s="61"/>
      <c r="L26" s="61"/>
      <c r="M26" s="61"/>
    </row>
    <row r="27" spans="1:13" customFormat="1" x14ac:dyDescent="0.35">
      <c r="A27" s="88"/>
      <c r="B27" s="88"/>
      <c r="C27" s="88"/>
      <c r="D27" s="88"/>
      <c r="E27" s="88"/>
      <c r="F27" s="17"/>
      <c r="G27" s="62"/>
      <c r="H27" s="61"/>
      <c r="I27" s="61"/>
      <c r="J27" s="61"/>
      <c r="K27" s="61"/>
      <c r="L27" s="61"/>
      <c r="M27" s="61"/>
    </row>
    <row r="28" spans="1:13" customFormat="1" x14ac:dyDescent="0.35">
      <c r="A28" s="88"/>
      <c r="B28" s="88"/>
      <c r="C28" s="88"/>
      <c r="D28" s="88"/>
      <c r="E28" s="88"/>
      <c r="F28" s="17"/>
      <c r="G28" s="62"/>
      <c r="H28" s="61"/>
      <c r="I28" s="61"/>
      <c r="J28" s="61"/>
      <c r="K28" s="61"/>
      <c r="L28" s="61"/>
      <c r="M28" s="61"/>
    </row>
    <row r="29" spans="1:13" customFormat="1" x14ac:dyDescent="0.35">
      <c r="A29" s="88"/>
      <c r="B29" s="88"/>
      <c r="C29" s="88"/>
      <c r="D29" s="88"/>
      <c r="E29" s="88"/>
      <c r="F29" s="17"/>
      <c r="G29" s="62"/>
      <c r="H29" s="61"/>
      <c r="I29" s="61"/>
      <c r="J29" s="61"/>
      <c r="K29" s="61"/>
      <c r="L29" s="61"/>
      <c r="M29" s="61"/>
    </row>
    <row r="30" spans="1:13" customFormat="1" x14ac:dyDescent="0.35">
      <c r="A30" s="88"/>
      <c r="B30" s="88"/>
      <c r="C30" s="88"/>
      <c r="D30" s="88"/>
      <c r="E30" s="88"/>
      <c r="F30" s="17"/>
      <c r="G30" s="62"/>
      <c r="H30" s="61"/>
      <c r="I30" s="61"/>
      <c r="J30" s="61"/>
      <c r="K30" s="61"/>
      <c r="L30" s="61"/>
      <c r="M30" s="61"/>
    </row>
    <row r="31" spans="1:13" customFormat="1" x14ac:dyDescent="0.35">
      <c r="A31" s="88"/>
      <c r="B31" s="88"/>
      <c r="C31" s="88"/>
      <c r="D31" s="88"/>
      <c r="E31" s="88"/>
      <c r="F31" s="17"/>
      <c r="G31" s="62"/>
      <c r="H31" s="61"/>
      <c r="I31" s="61"/>
      <c r="J31" s="61"/>
      <c r="K31" s="61"/>
      <c r="L31" s="61"/>
      <c r="M31" s="61"/>
    </row>
    <row r="32" spans="1:13" customFormat="1" x14ac:dyDescent="0.35">
      <c r="A32" s="88"/>
      <c r="B32" s="88"/>
      <c r="C32" s="88"/>
      <c r="D32" s="88"/>
      <c r="E32" s="88"/>
      <c r="F32" s="17"/>
      <c r="G32" s="62"/>
      <c r="H32" s="61"/>
      <c r="I32" s="61"/>
      <c r="J32" s="61"/>
      <c r="K32" s="61"/>
      <c r="L32" s="61"/>
      <c r="M32" s="61"/>
    </row>
    <row r="33" spans="1:13" customFormat="1" x14ac:dyDescent="0.35">
      <c r="A33" s="88"/>
      <c r="B33" s="88"/>
      <c r="C33" s="88"/>
      <c r="D33" s="88"/>
      <c r="E33" s="88"/>
      <c r="F33" s="17"/>
      <c r="G33" s="62"/>
      <c r="H33" s="61"/>
      <c r="I33" s="61"/>
      <c r="J33" s="61"/>
      <c r="K33" s="61"/>
      <c r="L33" s="61"/>
      <c r="M33" s="61"/>
    </row>
    <row r="34" spans="1:13" customFormat="1" x14ac:dyDescent="0.35">
      <c r="A34" s="88"/>
      <c r="B34" s="88"/>
      <c r="C34" s="88"/>
      <c r="D34" s="88"/>
      <c r="E34" s="88"/>
      <c r="F34" s="17"/>
      <c r="G34" s="62"/>
      <c r="H34" s="61"/>
      <c r="I34" s="61"/>
      <c r="J34" s="61"/>
      <c r="K34" s="61"/>
      <c r="L34" s="61"/>
      <c r="M34" s="61"/>
    </row>
    <row r="35" spans="1:13" customFormat="1" x14ac:dyDescent="0.35">
      <c r="A35" s="88"/>
      <c r="B35" s="88"/>
      <c r="C35" s="88"/>
      <c r="D35" s="88"/>
      <c r="E35" s="88"/>
      <c r="F35" s="17"/>
      <c r="G35" s="62"/>
      <c r="H35" s="61"/>
      <c r="I35" s="61"/>
      <c r="J35" s="61"/>
      <c r="K35" s="61"/>
      <c r="L35" s="61"/>
      <c r="M35" s="61"/>
    </row>
    <row r="36" spans="1:13" customFormat="1" x14ac:dyDescent="0.35">
      <c r="A36" s="88"/>
      <c r="B36" s="88"/>
      <c r="C36" s="88"/>
      <c r="D36" s="88"/>
      <c r="E36" s="88"/>
      <c r="F36" s="17"/>
      <c r="G36" s="62"/>
      <c r="H36" s="61"/>
      <c r="I36" s="61"/>
      <c r="J36" s="61"/>
      <c r="K36" s="61"/>
      <c r="L36" s="61"/>
      <c r="M36" s="61"/>
    </row>
    <row r="37" spans="1:13" customFormat="1" x14ac:dyDescent="0.35">
      <c r="A37" s="88"/>
      <c r="B37" s="88"/>
      <c r="C37" s="88"/>
      <c r="D37" s="88"/>
      <c r="E37" s="88"/>
      <c r="F37" s="17"/>
      <c r="G37" s="62"/>
      <c r="H37" s="61"/>
      <c r="I37" s="61"/>
      <c r="J37" s="61"/>
      <c r="K37" s="61"/>
      <c r="L37" s="61"/>
      <c r="M37" s="61"/>
    </row>
    <row r="38" spans="1:13" customFormat="1" x14ac:dyDescent="0.35">
      <c r="A38" s="88"/>
      <c r="B38" s="88"/>
      <c r="C38" s="88"/>
      <c r="D38" s="88"/>
      <c r="E38" s="88"/>
      <c r="F38" s="17"/>
      <c r="G38" s="62"/>
      <c r="H38" s="61"/>
      <c r="I38" s="61"/>
      <c r="J38" s="61"/>
      <c r="K38" s="61"/>
      <c r="L38" s="61"/>
      <c r="M38" s="61"/>
    </row>
    <row r="39" spans="1:13" customFormat="1" x14ac:dyDescent="0.35">
      <c r="A39" s="88"/>
      <c r="B39" s="88"/>
      <c r="C39" s="88"/>
      <c r="D39" s="88"/>
      <c r="E39" s="88"/>
      <c r="F39" s="17"/>
      <c r="G39" s="62"/>
      <c r="H39" s="61"/>
      <c r="I39" s="61"/>
      <c r="J39" s="61"/>
      <c r="K39" s="61"/>
      <c r="L39" s="61"/>
      <c r="M39" s="61"/>
    </row>
    <row r="40" spans="1:13" customFormat="1" x14ac:dyDescent="0.35">
      <c r="A40" s="88"/>
      <c r="B40" s="88"/>
      <c r="C40" s="88"/>
      <c r="D40" s="88"/>
      <c r="E40" s="88"/>
      <c r="F40" s="17"/>
      <c r="G40" s="62"/>
      <c r="H40" s="61"/>
      <c r="I40" s="61"/>
      <c r="J40" s="61"/>
      <c r="K40" s="61"/>
      <c r="L40" s="61"/>
      <c r="M40" s="61"/>
    </row>
    <row r="41" spans="1:13" customFormat="1" x14ac:dyDescent="0.35">
      <c r="A41" s="88"/>
      <c r="B41" s="88"/>
      <c r="C41" s="88"/>
      <c r="D41" s="88"/>
      <c r="E41" s="88"/>
      <c r="F41" s="17"/>
      <c r="G41" s="62"/>
      <c r="H41" s="61"/>
      <c r="I41" s="61"/>
      <c r="J41" s="61"/>
      <c r="K41" s="61"/>
      <c r="L41" s="61"/>
      <c r="M41" s="61"/>
    </row>
    <row r="42" spans="1:13" customFormat="1" x14ac:dyDescent="0.35">
      <c r="A42" s="88"/>
      <c r="B42" s="88"/>
      <c r="C42" s="88"/>
      <c r="D42" s="88"/>
      <c r="E42" s="88"/>
      <c r="F42" s="17"/>
      <c r="G42" s="62"/>
      <c r="H42" s="61"/>
      <c r="I42" s="61"/>
      <c r="J42" s="61"/>
      <c r="K42" s="61"/>
      <c r="L42" s="61"/>
      <c r="M42" s="61"/>
    </row>
    <row r="43" spans="1:13" customFormat="1" x14ac:dyDescent="0.35">
      <c r="A43" s="88"/>
      <c r="B43" s="88"/>
      <c r="C43" s="88"/>
      <c r="D43" s="88"/>
      <c r="E43" s="88"/>
      <c r="F43" s="17"/>
      <c r="G43" s="62"/>
      <c r="H43" s="61"/>
      <c r="I43" s="61"/>
      <c r="J43" s="61"/>
      <c r="K43" s="61"/>
      <c r="L43" s="61"/>
      <c r="M43" s="61"/>
    </row>
    <row r="44" spans="1:13" customFormat="1" x14ac:dyDescent="0.35">
      <c r="A44" s="88"/>
      <c r="B44" s="88"/>
      <c r="C44" s="88"/>
      <c r="D44" s="88"/>
      <c r="E44" s="88"/>
      <c r="F44" s="17"/>
      <c r="G44" s="62"/>
      <c r="H44" s="61"/>
      <c r="I44" s="61"/>
      <c r="J44" s="61"/>
      <c r="K44" s="61"/>
      <c r="L44" s="61"/>
      <c r="M44" s="61"/>
    </row>
    <row r="45" spans="1:13" customFormat="1" x14ac:dyDescent="0.35">
      <c r="A45" s="88"/>
      <c r="B45" s="88"/>
      <c r="C45" s="88"/>
      <c r="D45" s="88"/>
      <c r="E45" s="88"/>
      <c r="F45" s="17"/>
      <c r="G45" s="62"/>
      <c r="H45" s="61"/>
      <c r="I45" s="61"/>
      <c r="J45" s="61"/>
      <c r="K45" s="61"/>
      <c r="L45" s="61"/>
      <c r="M45" s="61"/>
    </row>
    <row r="46" spans="1:13" customFormat="1" x14ac:dyDescent="0.35">
      <c r="A46" s="88"/>
      <c r="B46" s="88"/>
      <c r="C46" s="88"/>
      <c r="D46" s="88"/>
      <c r="E46" s="88"/>
      <c r="F46" s="17"/>
      <c r="G46" s="62"/>
      <c r="H46" s="61"/>
      <c r="I46" s="61"/>
      <c r="J46" s="61"/>
      <c r="K46" s="61"/>
      <c r="L46" s="61"/>
      <c r="M46" s="61"/>
    </row>
    <row r="47" spans="1:13" customFormat="1" x14ac:dyDescent="0.35">
      <c r="A47" s="88"/>
      <c r="B47" s="88"/>
      <c r="C47" s="88"/>
      <c r="D47" s="88"/>
      <c r="E47" s="88"/>
      <c r="F47" s="17"/>
      <c r="G47" s="62"/>
      <c r="H47" s="61"/>
      <c r="I47" s="61"/>
      <c r="J47" s="61"/>
      <c r="K47" s="61"/>
      <c r="L47" s="61"/>
      <c r="M47" s="61"/>
    </row>
    <row r="48" spans="1:13" customFormat="1" x14ac:dyDescent="0.35">
      <c r="A48" s="88"/>
      <c r="B48" s="88"/>
      <c r="C48" s="88"/>
      <c r="D48" s="88"/>
      <c r="E48" s="88"/>
      <c r="F48" s="17"/>
      <c r="G48" s="62"/>
      <c r="H48" s="61"/>
      <c r="I48" s="61"/>
      <c r="J48" s="61"/>
      <c r="K48" s="61"/>
      <c r="L48" s="61"/>
      <c r="M48" s="61"/>
    </row>
    <row r="49" spans="1:13" customFormat="1" x14ac:dyDescent="0.35">
      <c r="A49" s="88"/>
      <c r="B49" s="88"/>
      <c r="C49" s="88"/>
      <c r="D49" s="88"/>
      <c r="E49" s="88"/>
      <c r="F49" s="17"/>
      <c r="G49" s="62"/>
      <c r="H49" s="61"/>
      <c r="I49" s="61"/>
      <c r="J49" s="61"/>
      <c r="K49" s="61"/>
      <c r="L49" s="61"/>
      <c r="M49" s="61"/>
    </row>
    <row r="50" spans="1:13" customFormat="1" x14ac:dyDescent="0.35">
      <c r="A50" s="88"/>
      <c r="B50" s="88"/>
      <c r="C50" s="88"/>
      <c r="D50" s="88"/>
      <c r="E50" s="88"/>
      <c r="F50" s="17"/>
      <c r="G50" s="62"/>
      <c r="H50" s="61"/>
      <c r="I50" s="61"/>
      <c r="J50" s="61"/>
      <c r="K50" s="61"/>
      <c r="L50" s="61"/>
      <c r="M50" s="61"/>
    </row>
    <row r="51" spans="1:13" customFormat="1" x14ac:dyDescent="0.35">
      <c r="A51" s="88"/>
      <c r="B51" s="88"/>
      <c r="C51" s="88"/>
      <c r="D51" s="88"/>
      <c r="E51" s="88"/>
      <c r="F51" s="17"/>
      <c r="G51" s="62"/>
      <c r="H51" s="61"/>
      <c r="I51" s="61"/>
      <c r="J51" s="61"/>
      <c r="K51" s="61"/>
      <c r="L51" s="61"/>
      <c r="M51" s="61"/>
    </row>
    <row r="52" spans="1:13" customFormat="1" x14ac:dyDescent="0.35">
      <c r="A52" s="88"/>
      <c r="B52" s="88"/>
      <c r="C52" s="88"/>
      <c r="D52" s="88"/>
      <c r="E52" s="88"/>
      <c r="F52" s="17"/>
      <c r="G52" s="62"/>
      <c r="H52" s="61"/>
      <c r="I52" s="61"/>
      <c r="J52" s="61"/>
      <c r="K52" s="61"/>
      <c r="L52" s="61"/>
      <c r="M52" s="61"/>
    </row>
    <row r="53" spans="1:13" customFormat="1" x14ac:dyDescent="0.35">
      <c r="A53" s="88"/>
      <c r="B53" s="88"/>
      <c r="C53" s="88"/>
      <c r="D53" s="88"/>
      <c r="E53" s="88"/>
      <c r="F53" s="17"/>
      <c r="G53" s="62"/>
      <c r="H53" s="61"/>
      <c r="I53" s="61"/>
      <c r="J53" s="61"/>
      <c r="K53" s="61"/>
      <c r="L53" s="61"/>
      <c r="M53" s="61"/>
    </row>
    <row r="54" spans="1:13" customFormat="1" x14ac:dyDescent="0.35">
      <c r="A54" s="88"/>
      <c r="B54" s="88"/>
      <c r="C54" s="88"/>
      <c r="D54" s="88"/>
      <c r="E54" s="88"/>
      <c r="F54" s="17"/>
      <c r="G54" s="62"/>
      <c r="H54" s="61"/>
      <c r="I54" s="61"/>
      <c r="J54" s="61"/>
      <c r="K54" s="61"/>
      <c r="L54" s="61"/>
      <c r="M54" s="61"/>
    </row>
    <row r="55" spans="1:13" customFormat="1" x14ac:dyDescent="0.35">
      <c r="A55" s="88"/>
      <c r="B55" s="88"/>
      <c r="C55" s="88"/>
      <c r="D55" s="88"/>
      <c r="E55" s="88"/>
      <c r="F55" s="17"/>
      <c r="G55" s="62"/>
      <c r="H55" s="61"/>
      <c r="I55" s="61"/>
      <c r="J55" s="61"/>
      <c r="K55" s="61"/>
      <c r="L55" s="61"/>
      <c r="M55" s="61"/>
    </row>
    <row r="56" spans="1:13" customFormat="1" x14ac:dyDescent="0.35">
      <c r="A56" s="88"/>
      <c r="B56" s="88"/>
      <c r="C56" s="88"/>
      <c r="D56" s="88"/>
      <c r="E56" s="88"/>
      <c r="F56" s="17"/>
      <c r="G56" s="62"/>
      <c r="H56" s="61"/>
      <c r="I56" s="61"/>
      <c r="J56" s="61"/>
      <c r="K56" s="61"/>
      <c r="L56" s="61"/>
      <c r="M56" s="61"/>
    </row>
    <row r="57" spans="1:13" customFormat="1" x14ac:dyDescent="0.35">
      <c r="A57" s="88"/>
      <c r="B57" s="88"/>
      <c r="C57" s="88"/>
      <c r="D57" s="88"/>
      <c r="E57" s="88"/>
      <c r="F57" s="17"/>
      <c r="G57" s="62"/>
      <c r="H57" s="61"/>
      <c r="I57" s="61"/>
      <c r="J57" s="61"/>
      <c r="K57" s="61"/>
      <c r="L57" s="61"/>
      <c r="M57" s="61"/>
    </row>
    <row r="58" spans="1:13" customFormat="1" x14ac:dyDescent="0.35">
      <c r="A58" s="88"/>
      <c r="B58" s="88"/>
      <c r="C58" s="88"/>
      <c r="D58" s="88"/>
      <c r="E58" s="88"/>
      <c r="F58" s="17"/>
      <c r="G58" s="62"/>
      <c r="H58" s="61"/>
      <c r="I58" s="61"/>
      <c r="J58" s="61"/>
      <c r="K58" s="61"/>
      <c r="L58" s="61"/>
      <c r="M58" s="61"/>
    </row>
    <row r="59" spans="1:13" customFormat="1" x14ac:dyDescent="0.35">
      <c r="A59" s="88"/>
      <c r="B59" s="88"/>
      <c r="C59" s="88"/>
      <c r="D59" s="88"/>
      <c r="E59" s="88"/>
      <c r="F59" s="17"/>
      <c r="G59" s="62"/>
      <c r="H59" s="61"/>
      <c r="I59" s="61"/>
      <c r="J59" s="61"/>
      <c r="K59" s="61"/>
      <c r="L59" s="61"/>
      <c r="M59" s="61"/>
    </row>
    <row r="60" spans="1:13" customFormat="1" x14ac:dyDescent="0.35">
      <c r="A60" s="88"/>
      <c r="B60" s="88"/>
      <c r="C60" s="88"/>
      <c r="D60" s="88"/>
      <c r="E60" s="88"/>
      <c r="F60" s="17"/>
      <c r="G60" s="62"/>
      <c r="H60" s="61"/>
      <c r="I60" s="61"/>
      <c r="J60" s="61"/>
      <c r="K60" s="61"/>
      <c r="L60" s="61"/>
      <c r="M60" s="61"/>
    </row>
    <row r="61" spans="1:13" customFormat="1" x14ac:dyDescent="0.35">
      <c r="A61" s="88"/>
      <c r="B61" s="88"/>
      <c r="C61" s="88"/>
      <c r="D61" s="88"/>
      <c r="E61" s="88"/>
      <c r="F61" s="17"/>
      <c r="G61" s="62"/>
      <c r="H61" s="61"/>
      <c r="I61" s="61"/>
      <c r="J61" s="61"/>
      <c r="K61" s="61"/>
      <c r="L61" s="61"/>
      <c r="M61" s="61"/>
    </row>
    <row r="62" spans="1:13" customFormat="1" x14ac:dyDescent="0.35">
      <c r="A62" s="88"/>
      <c r="B62" s="88"/>
      <c r="C62" s="88"/>
      <c r="D62" s="88"/>
      <c r="E62" s="88"/>
      <c r="F62" s="17"/>
      <c r="G62" s="62"/>
      <c r="H62" s="61"/>
      <c r="I62" s="61"/>
      <c r="J62" s="61"/>
      <c r="K62" s="61"/>
      <c r="L62" s="61"/>
      <c r="M62" s="61"/>
    </row>
    <row r="63" spans="1:13" customFormat="1" x14ac:dyDescent="0.35">
      <c r="A63" s="88"/>
      <c r="B63" s="88"/>
      <c r="C63" s="88"/>
      <c r="D63" s="88"/>
      <c r="E63" s="88"/>
      <c r="F63" s="17"/>
      <c r="G63" s="62"/>
      <c r="H63" s="61"/>
      <c r="I63" s="61"/>
      <c r="J63" s="61"/>
      <c r="K63" s="61"/>
      <c r="L63" s="61"/>
      <c r="M63" s="61"/>
    </row>
    <row r="64" spans="1:13" customFormat="1" x14ac:dyDescent="0.35">
      <c r="A64" s="88"/>
      <c r="B64" s="88"/>
      <c r="C64" s="88"/>
      <c r="D64" s="88"/>
      <c r="E64" s="88"/>
      <c r="F64" s="17"/>
      <c r="G64" s="62"/>
      <c r="H64" s="61"/>
      <c r="I64" s="61"/>
      <c r="J64" s="61"/>
      <c r="K64" s="61"/>
      <c r="L64" s="61"/>
      <c r="M64" s="61"/>
    </row>
    <row r="65" spans="1:13" customFormat="1" x14ac:dyDescent="0.35">
      <c r="A65" s="88"/>
      <c r="B65" s="88"/>
      <c r="C65" s="88"/>
      <c r="D65" s="88"/>
      <c r="E65" s="88"/>
      <c r="F65" s="17"/>
      <c r="G65" s="62"/>
      <c r="H65" s="61"/>
      <c r="I65" s="61"/>
      <c r="J65" s="61"/>
      <c r="K65" s="61"/>
      <c r="L65" s="61"/>
      <c r="M65" s="61"/>
    </row>
    <row r="66" spans="1:13" customFormat="1" x14ac:dyDescent="0.35">
      <c r="A66" s="88"/>
      <c r="B66" s="88"/>
      <c r="C66" s="88"/>
      <c r="D66" s="88"/>
      <c r="E66" s="88"/>
      <c r="F66" s="17"/>
      <c r="G66" s="62"/>
      <c r="H66" s="61"/>
      <c r="I66" s="61"/>
      <c r="J66" s="61"/>
      <c r="K66" s="61"/>
      <c r="L66" s="61"/>
      <c r="M66" s="61"/>
    </row>
    <row r="67" spans="1:13" customFormat="1" x14ac:dyDescent="0.35">
      <c r="A67" s="88"/>
      <c r="B67" s="88"/>
      <c r="C67" s="88"/>
      <c r="D67" s="88"/>
      <c r="E67" s="88"/>
      <c r="F67" s="17"/>
      <c r="G67" s="62"/>
      <c r="H67" s="61"/>
      <c r="I67" s="61"/>
      <c r="J67" s="61"/>
      <c r="K67" s="61"/>
      <c r="L67" s="61"/>
      <c r="M67" s="61"/>
    </row>
    <row r="68" spans="1:13" customFormat="1" x14ac:dyDescent="0.35">
      <c r="A68" s="88"/>
      <c r="B68" s="88"/>
      <c r="C68" s="88"/>
      <c r="D68" s="88"/>
      <c r="E68" s="88"/>
      <c r="F68" s="17"/>
      <c r="G68" s="62"/>
      <c r="H68" s="61"/>
      <c r="I68" s="61"/>
      <c r="J68" s="61"/>
      <c r="K68" s="61"/>
      <c r="L68" s="61"/>
      <c r="M68" s="61"/>
    </row>
    <row r="69" spans="1:13" customFormat="1" x14ac:dyDescent="0.35">
      <c r="A69" s="88"/>
      <c r="B69" s="88"/>
      <c r="C69" s="88"/>
      <c r="D69" s="88"/>
      <c r="E69" s="88"/>
      <c r="F69" s="17"/>
      <c r="G69" s="62"/>
      <c r="H69" s="61"/>
      <c r="I69" s="61"/>
      <c r="J69" s="61"/>
      <c r="K69" s="61"/>
      <c r="L69" s="61"/>
      <c r="M69" s="61"/>
    </row>
    <row r="70" spans="1:13" customFormat="1" x14ac:dyDescent="0.35">
      <c r="A70" s="88"/>
      <c r="B70" s="88"/>
      <c r="C70" s="88"/>
      <c r="D70" s="88"/>
      <c r="E70" s="88"/>
      <c r="F70" s="17"/>
      <c r="G70" s="62"/>
      <c r="H70" s="61"/>
      <c r="I70" s="61"/>
      <c r="J70" s="61"/>
      <c r="K70" s="61"/>
      <c r="L70" s="61"/>
      <c r="M70" s="61"/>
    </row>
    <row r="71" spans="1:13" customFormat="1" x14ac:dyDescent="0.35">
      <c r="A71" s="88"/>
      <c r="B71" s="88"/>
      <c r="C71" s="88"/>
      <c r="D71" s="88"/>
      <c r="E71" s="88"/>
      <c r="F71" s="17"/>
      <c r="G71" s="62"/>
      <c r="H71" s="61"/>
      <c r="I71" s="61"/>
      <c r="J71" s="61"/>
      <c r="K71" s="61"/>
      <c r="L71" s="61"/>
      <c r="M71" s="61"/>
    </row>
    <row r="72" spans="1:13" customFormat="1" x14ac:dyDescent="0.35">
      <c r="A72" s="88"/>
      <c r="B72" s="88"/>
      <c r="C72" s="88"/>
      <c r="D72" s="88"/>
      <c r="E72" s="88"/>
      <c r="F72" s="17"/>
      <c r="G72" s="62"/>
      <c r="H72" s="61"/>
      <c r="I72" s="61"/>
      <c r="J72" s="61"/>
      <c r="K72" s="61"/>
      <c r="L72" s="61"/>
      <c r="M72" s="61"/>
    </row>
    <row r="73" spans="1:13" customFormat="1" x14ac:dyDescent="0.35">
      <c r="A73" s="88"/>
      <c r="B73" s="88"/>
      <c r="C73" s="88"/>
      <c r="D73" s="88"/>
      <c r="E73" s="88"/>
      <c r="F73" s="17"/>
      <c r="G73" s="62"/>
      <c r="H73" s="61"/>
      <c r="I73" s="61"/>
      <c r="J73" s="61"/>
      <c r="K73" s="61"/>
      <c r="L73" s="61"/>
      <c r="M73" s="61"/>
    </row>
    <row r="74" spans="1:13" customFormat="1" x14ac:dyDescent="0.35">
      <c r="A74" s="88"/>
      <c r="B74" s="88"/>
      <c r="C74" s="88"/>
      <c r="D74" s="88"/>
      <c r="E74" s="88"/>
      <c r="F74" s="17"/>
      <c r="G74" s="62"/>
      <c r="H74" s="61"/>
      <c r="I74" s="61"/>
      <c r="J74" s="61"/>
      <c r="K74" s="61"/>
      <c r="L74" s="61"/>
      <c r="M74" s="61"/>
    </row>
    <row r="75" spans="1:13" customFormat="1" x14ac:dyDescent="0.35">
      <c r="A75" s="88"/>
      <c r="B75" s="88"/>
      <c r="C75" s="88"/>
      <c r="D75" s="88"/>
      <c r="E75" s="88"/>
      <c r="F75" s="17"/>
      <c r="G75" s="62"/>
      <c r="H75" s="61"/>
      <c r="I75" s="61"/>
      <c r="J75" s="61"/>
      <c r="K75" s="61"/>
      <c r="L75" s="61"/>
      <c r="M75" s="61"/>
    </row>
    <row r="76" spans="1:13" customFormat="1" x14ac:dyDescent="0.35">
      <c r="A76" s="88"/>
      <c r="B76" s="88"/>
      <c r="C76" s="88"/>
      <c r="D76" s="88"/>
      <c r="E76" s="88"/>
      <c r="F76" s="17"/>
      <c r="G76" s="62"/>
      <c r="H76" s="61"/>
      <c r="I76" s="61"/>
      <c r="J76" s="61"/>
      <c r="K76" s="61"/>
      <c r="L76" s="61"/>
      <c r="M76" s="61"/>
    </row>
    <row r="77" spans="1:13" customFormat="1" x14ac:dyDescent="0.35">
      <c r="A77" s="88"/>
      <c r="B77" s="88"/>
      <c r="C77" s="88"/>
      <c r="D77" s="88"/>
      <c r="E77" s="88"/>
      <c r="F77" s="17"/>
      <c r="G77" s="62"/>
      <c r="H77" s="61"/>
      <c r="I77" s="61"/>
      <c r="J77" s="61"/>
      <c r="K77" s="61"/>
      <c r="L77" s="61"/>
      <c r="M77" s="61"/>
    </row>
    <row r="78" spans="1:13" customFormat="1" x14ac:dyDescent="0.35">
      <c r="A78" s="88"/>
      <c r="B78" s="88"/>
      <c r="C78" s="88"/>
      <c r="D78" s="88"/>
      <c r="E78" s="88"/>
      <c r="F78" s="17"/>
      <c r="G78" s="62"/>
      <c r="H78" s="61"/>
      <c r="I78" s="61"/>
      <c r="J78" s="61"/>
      <c r="K78" s="61"/>
      <c r="L78" s="61"/>
      <c r="M78" s="61"/>
    </row>
    <row r="79" spans="1:13" customFormat="1" x14ac:dyDescent="0.35">
      <c r="A79" s="88"/>
      <c r="B79" s="88"/>
      <c r="C79" s="88"/>
      <c r="D79" s="88"/>
      <c r="E79" s="88"/>
      <c r="F79" s="17"/>
      <c r="G79" s="62"/>
      <c r="H79" s="61"/>
      <c r="I79" s="61"/>
      <c r="J79" s="61"/>
      <c r="K79" s="61"/>
      <c r="L79" s="61"/>
      <c r="M79" s="61"/>
    </row>
    <row r="80" spans="1:13" customFormat="1" x14ac:dyDescent="0.35">
      <c r="A80" s="88"/>
      <c r="B80" s="88"/>
      <c r="C80" s="88"/>
      <c r="D80" s="88"/>
      <c r="E80" s="88"/>
      <c r="F80" s="17"/>
      <c r="G80" s="62"/>
      <c r="H80" s="61"/>
      <c r="I80" s="61"/>
      <c r="J80" s="61"/>
      <c r="K80" s="61"/>
      <c r="L80" s="61"/>
      <c r="M80" s="61"/>
    </row>
    <row r="81" spans="1:13" customFormat="1" x14ac:dyDescent="0.35">
      <c r="A81" s="88"/>
      <c r="B81" s="88"/>
      <c r="C81" s="88"/>
      <c r="D81" s="88"/>
      <c r="E81" s="88"/>
      <c r="F81" s="17"/>
      <c r="G81" s="62"/>
      <c r="H81" s="61"/>
      <c r="I81" s="61"/>
      <c r="J81" s="61"/>
      <c r="K81" s="61"/>
      <c r="L81" s="61"/>
      <c r="M81" s="61"/>
    </row>
    <row r="82" spans="1:13" customFormat="1" x14ac:dyDescent="0.35">
      <c r="A82" s="88"/>
      <c r="B82" s="88"/>
      <c r="C82" s="88"/>
      <c r="D82" s="88"/>
      <c r="E82" s="88"/>
      <c r="F82" s="17"/>
      <c r="G82" s="62"/>
      <c r="H82" s="61"/>
      <c r="I82" s="61"/>
      <c r="J82" s="61"/>
      <c r="K82" s="61"/>
      <c r="L82" s="61"/>
      <c r="M82" s="61"/>
    </row>
    <row r="83" spans="1:13" customFormat="1" x14ac:dyDescent="0.35">
      <c r="A83" s="88"/>
      <c r="B83" s="88"/>
      <c r="C83" s="88"/>
      <c r="D83" s="88"/>
      <c r="E83" s="88"/>
      <c r="F83" s="17"/>
      <c r="G83" s="62"/>
      <c r="H83" s="61"/>
      <c r="I83" s="61"/>
      <c r="J83" s="61"/>
      <c r="K83" s="61"/>
      <c r="L83" s="61"/>
      <c r="M83" s="61"/>
    </row>
    <row r="84" spans="1:13" customFormat="1" x14ac:dyDescent="0.35">
      <c r="A84" s="88"/>
      <c r="B84" s="88"/>
      <c r="C84" s="88"/>
      <c r="D84" s="88"/>
      <c r="E84" s="88"/>
      <c r="F84" s="17"/>
      <c r="G84" s="62"/>
      <c r="H84" s="61"/>
      <c r="I84" s="61"/>
      <c r="J84" s="61"/>
      <c r="K84" s="61"/>
      <c r="L84" s="61"/>
      <c r="M84" s="61"/>
    </row>
    <row r="85" spans="1:13" customFormat="1" x14ac:dyDescent="0.35">
      <c r="A85" s="88"/>
      <c r="B85" s="88"/>
      <c r="C85" s="88"/>
      <c r="D85" s="88"/>
      <c r="E85" s="88"/>
      <c r="F85" s="17"/>
      <c r="G85" s="62"/>
      <c r="H85" s="61"/>
      <c r="I85" s="61"/>
      <c r="J85" s="61"/>
      <c r="K85" s="61"/>
      <c r="L85" s="61"/>
      <c r="M85" s="61"/>
    </row>
    <row r="86" spans="1:13" customFormat="1" x14ac:dyDescent="0.35">
      <c r="A86" s="88"/>
      <c r="B86" s="88"/>
      <c r="C86" s="88"/>
      <c r="D86" s="88"/>
      <c r="E86" s="88"/>
      <c r="F86" s="17"/>
      <c r="G86" s="62"/>
      <c r="H86" s="61"/>
      <c r="I86" s="61"/>
      <c r="J86" s="61"/>
      <c r="K86" s="61"/>
      <c r="L86" s="61"/>
      <c r="M86" s="61"/>
    </row>
    <row r="87" spans="1:13" customFormat="1" x14ac:dyDescent="0.35">
      <c r="A87" s="88"/>
      <c r="B87" s="88"/>
      <c r="C87" s="88"/>
      <c r="D87" s="88"/>
      <c r="E87" s="88"/>
      <c r="F87" s="17"/>
      <c r="G87" s="62"/>
      <c r="H87" s="61"/>
      <c r="I87" s="61"/>
      <c r="J87" s="61"/>
      <c r="K87" s="61"/>
      <c r="L87" s="61"/>
      <c r="M87" s="61"/>
    </row>
    <row r="88" spans="1:13" customFormat="1" x14ac:dyDescent="0.35">
      <c r="A88" s="88"/>
      <c r="B88" s="88"/>
      <c r="C88" s="88"/>
      <c r="D88" s="88"/>
      <c r="E88" s="88"/>
      <c r="F88" s="17"/>
      <c r="G88" s="62"/>
      <c r="H88" s="61"/>
      <c r="I88" s="61"/>
      <c r="J88" s="61"/>
      <c r="K88" s="61"/>
      <c r="L88" s="61"/>
      <c r="M88" s="61"/>
    </row>
    <row r="89" spans="1:13" customFormat="1" x14ac:dyDescent="0.35">
      <c r="A89" s="88"/>
      <c r="B89" s="88"/>
      <c r="C89" s="88"/>
      <c r="D89" s="88"/>
      <c r="E89" s="88"/>
      <c r="F89" s="17"/>
      <c r="G89" s="62"/>
      <c r="H89" s="61"/>
      <c r="I89" s="61"/>
      <c r="J89" s="61"/>
      <c r="K89" s="61"/>
      <c r="L89" s="61"/>
      <c r="M89" s="61"/>
    </row>
    <row r="90" spans="1:13" customFormat="1" x14ac:dyDescent="0.35">
      <c r="A90" s="88"/>
      <c r="B90" s="88"/>
      <c r="C90" s="88"/>
      <c r="D90" s="88"/>
      <c r="E90" s="88"/>
      <c r="F90" s="17"/>
      <c r="G90" s="62"/>
      <c r="H90" s="61"/>
      <c r="I90" s="61"/>
      <c r="J90" s="61"/>
      <c r="K90" s="61"/>
      <c r="L90" s="61"/>
      <c r="M90" s="61"/>
    </row>
    <row r="91" spans="1:13" customFormat="1" x14ac:dyDescent="0.35">
      <c r="A91" s="88"/>
      <c r="B91" s="88"/>
      <c r="C91" s="88"/>
      <c r="D91" s="88"/>
      <c r="E91" s="88"/>
      <c r="F91" s="17"/>
      <c r="G91" s="62"/>
      <c r="H91" s="61"/>
      <c r="I91" s="61"/>
      <c r="J91" s="61"/>
      <c r="K91" s="61"/>
      <c r="L91" s="61"/>
      <c r="M91" s="61"/>
    </row>
    <row r="92" spans="1:13" customFormat="1" x14ac:dyDescent="0.35">
      <c r="A92" s="88"/>
      <c r="B92" s="88"/>
      <c r="C92" s="88"/>
      <c r="D92" s="88"/>
      <c r="E92" s="88"/>
      <c r="F92" s="17"/>
      <c r="G92" s="62"/>
      <c r="H92" s="61"/>
      <c r="I92" s="61"/>
      <c r="J92" s="61"/>
      <c r="K92" s="61"/>
      <c r="L92" s="61"/>
      <c r="M92" s="61"/>
    </row>
    <row r="93" spans="1:13" customFormat="1" x14ac:dyDescent="0.35">
      <c r="A93" s="88"/>
      <c r="B93" s="88"/>
      <c r="C93" s="88"/>
      <c r="D93" s="88"/>
      <c r="E93" s="88"/>
      <c r="F93" s="17"/>
      <c r="G93" s="62"/>
      <c r="H93" s="61"/>
      <c r="I93" s="61"/>
      <c r="J93" s="61"/>
      <c r="K93" s="61"/>
      <c r="L93" s="61"/>
      <c r="M93" s="61"/>
    </row>
    <row r="94" spans="1:13" customFormat="1" x14ac:dyDescent="0.35">
      <c r="A94" s="88"/>
      <c r="B94" s="88"/>
      <c r="C94" s="88"/>
      <c r="D94" s="88"/>
      <c r="E94" s="88"/>
      <c r="F94" s="17"/>
      <c r="G94" s="62"/>
      <c r="H94" s="61"/>
      <c r="I94" s="61"/>
      <c r="J94" s="61"/>
      <c r="K94" s="61"/>
      <c r="L94" s="61"/>
      <c r="M94" s="61"/>
    </row>
    <row r="95" spans="1:13" customFormat="1" x14ac:dyDescent="0.35">
      <c r="A95" s="88"/>
      <c r="B95" s="88"/>
      <c r="C95" s="88"/>
      <c r="D95" s="88"/>
      <c r="E95" s="88"/>
      <c r="F95" s="17"/>
      <c r="G95" s="62"/>
      <c r="H95" s="61"/>
      <c r="I95" s="61"/>
      <c r="J95" s="61"/>
      <c r="K95" s="61"/>
      <c r="L95" s="61"/>
      <c r="M95" s="61"/>
    </row>
    <row r="96" spans="1:13" customFormat="1" x14ac:dyDescent="0.35">
      <c r="A96" s="88"/>
      <c r="B96" s="88"/>
      <c r="C96" s="88"/>
      <c r="D96" s="88"/>
      <c r="E96" s="88"/>
      <c r="F96" s="17"/>
      <c r="G96" s="62"/>
      <c r="H96" s="61"/>
      <c r="I96" s="61"/>
      <c r="J96" s="61"/>
      <c r="K96" s="61"/>
      <c r="L96" s="61"/>
      <c r="M96" s="61"/>
    </row>
    <row r="97" spans="1:13" customFormat="1" x14ac:dyDescent="0.35">
      <c r="A97" s="88"/>
      <c r="B97" s="88"/>
      <c r="C97" s="88"/>
      <c r="D97" s="88"/>
      <c r="E97" s="88"/>
      <c r="F97" s="17"/>
      <c r="G97" s="62"/>
      <c r="H97" s="61"/>
      <c r="I97" s="61"/>
      <c r="J97" s="61"/>
      <c r="K97" s="61"/>
      <c r="L97" s="61"/>
      <c r="M97" s="61"/>
    </row>
    <row r="98" spans="1:13" customFormat="1" x14ac:dyDescent="0.35">
      <c r="A98" s="88"/>
      <c r="B98" s="88"/>
      <c r="C98" s="88"/>
      <c r="D98" s="88"/>
      <c r="E98" s="88"/>
      <c r="F98" s="17"/>
      <c r="G98" s="62"/>
      <c r="H98" s="61"/>
      <c r="I98" s="61"/>
      <c r="J98" s="61"/>
      <c r="K98" s="61"/>
      <c r="L98" s="61"/>
      <c r="M98" s="61"/>
    </row>
    <row r="99" spans="1:13" customFormat="1" x14ac:dyDescent="0.35">
      <c r="A99" s="88"/>
      <c r="B99" s="88"/>
      <c r="C99" s="88"/>
      <c r="D99" s="88"/>
      <c r="E99" s="88"/>
      <c r="F99" s="17"/>
      <c r="G99" s="62"/>
      <c r="H99" s="61"/>
      <c r="I99" s="61"/>
      <c r="J99" s="61"/>
      <c r="K99" s="61"/>
      <c r="L99" s="61"/>
      <c r="M99" s="61"/>
    </row>
    <row r="100" spans="1:13" customFormat="1" x14ac:dyDescent="0.35">
      <c r="A100" s="88"/>
      <c r="B100" s="88"/>
      <c r="C100" s="88"/>
      <c r="D100" s="88"/>
      <c r="E100" s="88"/>
      <c r="F100" s="17"/>
      <c r="G100" s="62"/>
      <c r="H100" s="61"/>
      <c r="I100" s="61"/>
      <c r="J100" s="61"/>
      <c r="K100" s="61"/>
      <c r="L100" s="61"/>
      <c r="M100" s="61"/>
    </row>
    <row r="101" spans="1:13" customFormat="1" x14ac:dyDescent="0.35">
      <c r="A101" s="88"/>
      <c r="B101" s="88"/>
      <c r="C101" s="88"/>
      <c r="D101" s="88"/>
      <c r="E101" s="88"/>
      <c r="F101" s="17"/>
      <c r="G101" s="62"/>
      <c r="H101" s="61"/>
      <c r="I101" s="61"/>
      <c r="J101" s="61"/>
      <c r="K101" s="61"/>
      <c r="L101" s="61"/>
      <c r="M101" s="61"/>
    </row>
    <row r="102" spans="1:13" customFormat="1" x14ac:dyDescent="0.35">
      <c r="A102" s="88"/>
      <c r="B102" s="88"/>
      <c r="C102" s="88"/>
      <c r="D102" s="88"/>
      <c r="E102" s="88"/>
      <c r="F102" s="17"/>
      <c r="G102" s="62"/>
      <c r="H102" s="61"/>
      <c r="I102" s="61"/>
      <c r="J102" s="61"/>
      <c r="K102" s="61"/>
      <c r="L102" s="61"/>
      <c r="M102" s="61"/>
    </row>
    <row r="103" spans="1:13" customFormat="1" x14ac:dyDescent="0.35">
      <c r="A103" s="88"/>
      <c r="B103" s="88"/>
      <c r="C103" s="88"/>
      <c r="D103" s="88"/>
      <c r="E103" s="88"/>
      <c r="F103" s="17"/>
      <c r="G103" s="62"/>
      <c r="H103" s="61"/>
      <c r="I103" s="61"/>
      <c r="J103" s="61"/>
      <c r="K103" s="61"/>
      <c r="L103" s="61"/>
      <c r="M103" s="61"/>
    </row>
    <row r="104" spans="1:13" customFormat="1" x14ac:dyDescent="0.35">
      <c r="A104" s="88"/>
      <c r="B104" s="88"/>
      <c r="C104" s="88"/>
      <c r="D104" s="88"/>
      <c r="E104" s="88"/>
      <c r="F104" s="17"/>
      <c r="G104" s="62"/>
      <c r="H104" s="61"/>
      <c r="I104" s="61"/>
      <c r="J104" s="61"/>
      <c r="K104" s="61"/>
      <c r="L104" s="61"/>
      <c r="M104" s="61"/>
    </row>
    <row r="105" spans="1:13" customFormat="1" x14ac:dyDescent="0.35">
      <c r="A105" s="88"/>
      <c r="B105" s="88"/>
      <c r="C105" s="88"/>
      <c r="D105" s="88"/>
      <c r="E105" s="88"/>
      <c r="F105" s="17"/>
      <c r="G105" s="62"/>
      <c r="H105" s="61"/>
      <c r="I105" s="61"/>
      <c r="J105" s="61"/>
      <c r="K105" s="61"/>
      <c r="L105" s="61"/>
      <c r="M105" s="61"/>
    </row>
    <row r="106" spans="1:13" customFormat="1" x14ac:dyDescent="0.35">
      <c r="A106" s="88"/>
      <c r="B106" s="88"/>
      <c r="C106" s="88"/>
      <c r="D106" s="88"/>
      <c r="E106" s="88"/>
      <c r="F106" s="17"/>
      <c r="G106" s="62"/>
      <c r="H106" s="61"/>
      <c r="I106" s="61"/>
      <c r="J106" s="61"/>
      <c r="K106" s="61"/>
      <c r="L106" s="61"/>
      <c r="M106" s="61"/>
    </row>
    <row r="107" spans="1:13" customFormat="1" x14ac:dyDescent="0.35">
      <c r="A107" s="88"/>
      <c r="B107" s="88"/>
      <c r="C107" s="88"/>
      <c r="D107" s="88"/>
      <c r="E107" s="88"/>
      <c r="F107" s="17"/>
      <c r="G107" s="62"/>
      <c r="H107" s="61"/>
      <c r="I107" s="61"/>
      <c r="J107" s="61"/>
      <c r="K107" s="61"/>
      <c r="L107" s="61"/>
      <c r="M107" s="61"/>
    </row>
    <row r="108" spans="1:13" customFormat="1" x14ac:dyDescent="0.35">
      <c r="A108" s="88"/>
      <c r="B108" s="88"/>
      <c r="C108" s="88"/>
      <c r="D108" s="88"/>
      <c r="E108" s="88"/>
      <c r="F108" s="17"/>
      <c r="G108" s="62"/>
      <c r="H108" s="61"/>
      <c r="I108" s="61"/>
      <c r="J108" s="61"/>
      <c r="K108" s="61"/>
      <c r="L108" s="61"/>
      <c r="M108" s="61"/>
    </row>
    <row r="109" spans="1:13" customFormat="1" x14ac:dyDescent="0.35">
      <c r="A109" s="88"/>
      <c r="B109" s="88"/>
      <c r="C109" s="88"/>
      <c r="D109" s="88"/>
      <c r="E109" s="88"/>
      <c r="F109" s="17"/>
      <c r="G109" s="62"/>
      <c r="H109" s="61"/>
      <c r="I109" s="61"/>
      <c r="J109" s="61"/>
      <c r="K109" s="61"/>
      <c r="L109" s="61"/>
      <c r="M109" s="61"/>
    </row>
    <row r="110" spans="1:13" customFormat="1" x14ac:dyDescent="0.35">
      <c r="A110" s="88"/>
      <c r="B110" s="88"/>
      <c r="C110" s="88"/>
      <c r="D110" s="88"/>
      <c r="E110" s="88"/>
      <c r="F110" s="17"/>
      <c r="G110" s="62"/>
      <c r="H110" s="61"/>
      <c r="I110" s="61"/>
      <c r="J110" s="61"/>
      <c r="K110" s="61"/>
      <c r="L110" s="61"/>
      <c r="M110" s="61"/>
    </row>
    <row r="111" spans="1:13" customFormat="1" x14ac:dyDescent="0.35">
      <c r="A111" s="88"/>
      <c r="B111" s="88"/>
      <c r="C111" s="88"/>
      <c r="D111" s="88"/>
      <c r="E111" s="88"/>
      <c r="F111" s="17"/>
      <c r="G111" s="62"/>
      <c r="H111" s="61"/>
      <c r="I111" s="61"/>
      <c r="J111" s="61"/>
      <c r="K111" s="61"/>
      <c r="L111" s="61"/>
      <c r="M111" s="61"/>
    </row>
    <row r="112" spans="1:13" customFormat="1" x14ac:dyDescent="0.35">
      <c r="A112" s="88"/>
      <c r="B112" s="88"/>
      <c r="C112" s="88"/>
      <c r="D112" s="88"/>
      <c r="E112" s="88"/>
      <c r="F112" s="17"/>
      <c r="G112" s="62"/>
      <c r="H112" s="61"/>
      <c r="I112" s="61"/>
      <c r="J112" s="61"/>
      <c r="K112" s="61"/>
      <c r="L112" s="61"/>
      <c r="M112" s="61"/>
    </row>
    <row r="113" spans="1:13" customFormat="1" x14ac:dyDescent="0.35">
      <c r="A113" s="88"/>
      <c r="B113" s="88"/>
      <c r="C113" s="88"/>
      <c r="D113" s="88"/>
      <c r="E113" s="88"/>
      <c r="F113" s="17"/>
      <c r="G113" s="62"/>
      <c r="H113" s="61"/>
      <c r="I113" s="61"/>
      <c r="J113" s="61"/>
      <c r="K113" s="61"/>
      <c r="L113" s="61"/>
      <c r="M113" s="61"/>
    </row>
    <row r="114" spans="1:13" customFormat="1" x14ac:dyDescent="0.35">
      <c r="A114" s="88"/>
      <c r="B114" s="88"/>
      <c r="C114" s="88"/>
      <c r="D114" s="88"/>
      <c r="E114" s="88"/>
      <c r="F114" s="17"/>
      <c r="G114" s="62"/>
      <c r="H114" s="61"/>
      <c r="I114" s="61"/>
      <c r="J114" s="61"/>
      <c r="K114" s="61"/>
      <c r="L114" s="61"/>
      <c r="M114" s="61"/>
    </row>
    <row r="115" spans="1:13" customFormat="1" x14ac:dyDescent="0.35">
      <c r="A115" s="88"/>
      <c r="B115" s="88"/>
      <c r="C115" s="88"/>
      <c r="D115" s="88"/>
      <c r="E115" s="88"/>
      <c r="F115" s="17"/>
      <c r="G115" s="62"/>
      <c r="H115" s="61"/>
      <c r="I115" s="61"/>
      <c r="J115" s="61"/>
      <c r="K115" s="61"/>
      <c r="L115" s="61"/>
      <c r="M115" s="61"/>
    </row>
    <row r="116" spans="1:13" customFormat="1" x14ac:dyDescent="0.35">
      <c r="A116" s="88"/>
      <c r="B116" s="88"/>
      <c r="C116" s="88"/>
      <c r="D116" s="88"/>
      <c r="E116" s="88"/>
      <c r="F116" s="17"/>
      <c r="G116" s="62"/>
      <c r="H116" s="61"/>
      <c r="I116" s="61"/>
      <c r="J116" s="61"/>
      <c r="K116" s="61"/>
      <c r="L116" s="61"/>
      <c r="M116" s="61"/>
    </row>
    <row r="117" spans="1:13" customFormat="1" x14ac:dyDescent="0.35">
      <c r="A117" s="88"/>
      <c r="B117" s="88"/>
      <c r="C117" s="88"/>
      <c r="D117" s="88"/>
      <c r="E117" s="88"/>
      <c r="F117" s="17"/>
      <c r="G117" s="62"/>
      <c r="H117" s="61"/>
      <c r="I117" s="61"/>
      <c r="J117" s="61"/>
      <c r="K117" s="61"/>
      <c r="L117" s="61"/>
      <c r="M117" s="61"/>
    </row>
    <row r="118" spans="1:13" customFormat="1" x14ac:dyDescent="0.35">
      <c r="A118" s="88"/>
      <c r="B118" s="88"/>
      <c r="C118" s="88"/>
      <c r="D118" s="88"/>
      <c r="E118" s="88"/>
      <c r="F118" s="17"/>
      <c r="G118" s="62"/>
      <c r="H118" s="61"/>
      <c r="I118" s="61"/>
      <c r="J118" s="61"/>
      <c r="K118" s="61"/>
      <c r="L118" s="61"/>
      <c r="M118" s="61"/>
    </row>
    <row r="119" spans="1:13" customFormat="1" x14ac:dyDescent="0.35">
      <c r="A119" s="88"/>
      <c r="B119" s="88"/>
      <c r="C119" s="88"/>
      <c r="D119" s="88"/>
      <c r="E119" s="88"/>
      <c r="F119" s="17"/>
      <c r="G119" s="62"/>
      <c r="H119" s="61"/>
      <c r="I119" s="61"/>
      <c r="J119" s="61"/>
      <c r="K119" s="61"/>
      <c r="L119" s="61"/>
      <c r="M119" s="61"/>
    </row>
    <row r="120" spans="1:13" customFormat="1" x14ac:dyDescent="0.35">
      <c r="A120" s="88"/>
      <c r="B120" s="88"/>
      <c r="C120" s="88"/>
      <c r="D120" s="88"/>
      <c r="E120" s="88"/>
      <c r="F120" s="17"/>
      <c r="G120" s="62"/>
      <c r="H120" s="61"/>
      <c r="I120" s="61"/>
      <c r="J120" s="61"/>
      <c r="K120" s="61"/>
      <c r="L120" s="61"/>
      <c r="M120" s="61"/>
    </row>
    <row r="121" spans="1:13" customFormat="1" x14ac:dyDescent="0.35">
      <c r="A121" s="88"/>
      <c r="B121" s="88"/>
      <c r="C121" s="88"/>
      <c r="D121" s="88"/>
      <c r="E121" s="88"/>
      <c r="F121" s="17"/>
      <c r="G121" s="62"/>
      <c r="H121" s="61"/>
      <c r="I121" s="61"/>
      <c r="J121" s="61"/>
      <c r="K121" s="61"/>
      <c r="L121" s="61"/>
      <c r="M121" s="61"/>
    </row>
    <row r="122" spans="1:13" customFormat="1" x14ac:dyDescent="0.35">
      <c r="A122" s="88"/>
      <c r="B122" s="88"/>
      <c r="C122" s="88"/>
      <c r="D122" s="88"/>
      <c r="E122" s="88"/>
      <c r="F122" s="17"/>
      <c r="G122" s="62"/>
      <c r="H122" s="61"/>
      <c r="I122" s="61"/>
      <c r="J122" s="61"/>
      <c r="K122" s="61"/>
      <c r="L122" s="61"/>
      <c r="M122" s="61"/>
    </row>
    <row r="123" spans="1:13" customFormat="1" x14ac:dyDescent="0.35">
      <c r="A123" s="88"/>
      <c r="B123" s="88"/>
      <c r="C123" s="88"/>
      <c r="D123" s="88"/>
      <c r="E123" s="88"/>
      <c r="F123" s="17"/>
      <c r="G123" s="62"/>
      <c r="H123" s="61"/>
      <c r="I123" s="61"/>
      <c r="J123" s="61"/>
      <c r="K123" s="61"/>
      <c r="L123" s="61"/>
      <c r="M123" s="61"/>
    </row>
    <row r="124" spans="1:13" customFormat="1" x14ac:dyDescent="0.35">
      <c r="A124" s="88"/>
      <c r="B124" s="88"/>
      <c r="C124" s="88"/>
      <c r="D124" s="88"/>
      <c r="E124" s="88"/>
      <c r="F124" s="17"/>
      <c r="G124" s="62"/>
      <c r="H124" s="61"/>
      <c r="I124" s="61"/>
      <c r="J124" s="61"/>
      <c r="K124" s="61"/>
      <c r="L124" s="61"/>
      <c r="M124" s="61"/>
    </row>
    <row r="125" spans="1:13" customFormat="1" x14ac:dyDescent="0.35">
      <c r="A125" s="88"/>
      <c r="B125" s="88"/>
      <c r="C125" s="88"/>
      <c r="D125" s="88"/>
      <c r="E125" s="88"/>
      <c r="F125" s="17"/>
      <c r="G125" s="62"/>
      <c r="H125" s="61"/>
      <c r="I125" s="61"/>
      <c r="J125" s="61"/>
      <c r="K125" s="61"/>
      <c r="L125" s="61"/>
      <c r="M125" s="61"/>
    </row>
    <row r="126" spans="1:13" customFormat="1" x14ac:dyDescent="0.35">
      <c r="A126" s="88"/>
      <c r="B126" s="88"/>
      <c r="C126" s="88"/>
      <c r="D126" s="88"/>
      <c r="E126" s="88"/>
      <c r="F126" s="17"/>
      <c r="G126" s="62"/>
      <c r="H126" s="61"/>
      <c r="I126" s="61"/>
      <c r="J126" s="61"/>
      <c r="K126" s="61"/>
      <c r="L126" s="61"/>
      <c r="M126" s="61"/>
    </row>
    <row r="127" spans="1:13" customFormat="1" x14ac:dyDescent="0.35">
      <c r="A127" s="88"/>
      <c r="B127" s="88"/>
      <c r="C127" s="88"/>
      <c r="D127" s="88"/>
      <c r="E127" s="88"/>
      <c r="F127" s="17"/>
      <c r="G127" s="62"/>
      <c r="H127" s="61"/>
      <c r="I127" s="61"/>
      <c r="J127" s="61"/>
      <c r="K127" s="61"/>
      <c r="L127" s="61"/>
      <c r="M127" s="61"/>
    </row>
    <row r="128" spans="1:13" customFormat="1" x14ac:dyDescent="0.35">
      <c r="A128" s="88"/>
      <c r="B128" s="88"/>
      <c r="C128" s="88"/>
      <c r="D128" s="88"/>
      <c r="E128" s="88"/>
      <c r="F128" s="17"/>
      <c r="G128" s="62"/>
      <c r="H128" s="61"/>
      <c r="I128" s="61"/>
      <c r="J128" s="61"/>
      <c r="K128" s="61"/>
      <c r="L128" s="61"/>
      <c r="M128" s="61"/>
    </row>
    <row r="129" spans="1:13" customFormat="1" x14ac:dyDescent="0.35">
      <c r="A129" s="88"/>
      <c r="B129" s="88"/>
      <c r="C129" s="88"/>
      <c r="D129" s="88"/>
      <c r="E129" s="88"/>
      <c r="F129" s="17"/>
      <c r="G129" s="62"/>
      <c r="H129" s="61"/>
      <c r="I129" s="61"/>
      <c r="J129" s="61"/>
      <c r="K129" s="61"/>
      <c r="L129" s="61"/>
      <c r="M129" s="61"/>
    </row>
    <row r="130" spans="1:13" customFormat="1" x14ac:dyDescent="0.35">
      <c r="A130" s="88"/>
      <c r="B130" s="88"/>
      <c r="C130" s="88"/>
      <c r="D130" s="88"/>
      <c r="E130" s="88"/>
      <c r="F130" s="17"/>
      <c r="G130" s="62"/>
      <c r="H130" s="61"/>
      <c r="I130" s="61"/>
      <c r="J130" s="61"/>
      <c r="K130" s="61"/>
      <c r="L130" s="61"/>
      <c r="M130" s="61"/>
    </row>
    <row r="131" spans="1:13" customFormat="1" x14ac:dyDescent="0.35">
      <c r="A131" s="88"/>
      <c r="B131" s="88"/>
      <c r="C131" s="88"/>
      <c r="D131" s="88"/>
      <c r="E131" s="88"/>
      <c r="F131" s="17"/>
      <c r="G131" s="62"/>
      <c r="H131" s="61"/>
      <c r="I131" s="61"/>
      <c r="J131" s="61"/>
      <c r="K131" s="61"/>
      <c r="L131" s="61"/>
      <c r="M131" s="61"/>
    </row>
    <row r="132" spans="1:13" customFormat="1" x14ac:dyDescent="0.35">
      <c r="A132" s="88"/>
      <c r="B132" s="88"/>
      <c r="C132" s="88"/>
      <c r="D132" s="88"/>
      <c r="E132" s="88"/>
      <c r="F132" s="17"/>
      <c r="G132" s="62"/>
      <c r="H132" s="61"/>
      <c r="I132" s="61"/>
      <c r="J132" s="61"/>
      <c r="K132" s="61"/>
      <c r="L132" s="61"/>
      <c r="M132" s="61"/>
    </row>
    <row r="133" spans="1:13" customFormat="1" x14ac:dyDescent="0.35">
      <c r="A133" s="88"/>
      <c r="B133" s="88"/>
      <c r="C133" s="88"/>
      <c r="D133" s="88"/>
      <c r="E133" s="88"/>
      <c r="F133" s="17"/>
      <c r="G133" s="62"/>
      <c r="H133" s="61"/>
      <c r="I133" s="61"/>
      <c r="J133" s="61"/>
      <c r="K133" s="61"/>
      <c r="L133" s="61"/>
      <c r="M133" s="61"/>
    </row>
    <row r="134" spans="1:13" customFormat="1" x14ac:dyDescent="0.35">
      <c r="A134" s="88"/>
      <c r="B134" s="88"/>
      <c r="C134" s="88"/>
      <c r="D134" s="88"/>
      <c r="E134" s="88"/>
      <c r="F134" s="17"/>
      <c r="G134" s="62"/>
      <c r="H134" s="61"/>
      <c r="I134" s="61"/>
      <c r="J134" s="61"/>
      <c r="K134" s="61"/>
      <c r="L134" s="61"/>
      <c r="M134" s="61"/>
    </row>
    <row r="135" spans="1:13" customFormat="1" x14ac:dyDescent="0.35">
      <c r="A135" s="88"/>
      <c r="B135" s="88"/>
      <c r="C135" s="88"/>
      <c r="D135" s="88"/>
      <c r="E135" s="88"/>
      <c r="F135" s="17"/>
      <c r="G135" s="62"/>
      <c r="H135" s="61"/>
      <c r="I135" s="61"/>
      <c r="J135" s="61"/>
      <c r="K135" s="61"/>
      <c r="L135" s="61"/>
      <c r="M135" s="61"/>
    </row>
    <row r="136" spans="1:13" customFormat="1" x14ac:dyDescent="0.35">
      <c r="A136" s="88"/>
      <c r="B136" s="88"/>
      <c r="C136" s="88"/>
      <c r="D136" s="88"/>
      <c r="E136" s="88"/>
      <c r="F136" s="17"/>
      <c r="G136" s="62"/>
      <c r="H136" s="61"/>
      <c r="I136" s="61"/>
      <c r="J136" s="61"/>
      <c r="K136" s="61"/>
      <c r="L136" s="61"/>
      <c r="M136" s="61"/>
    </row>
  </sheetData>
  <mergeCells count="2">
    <mergeCell ref="A1:C2"/>
    <mergeCell ref="D1:L2"/>
  </mergeCells>
  <pageMargins left="0.25" right="0.25" top="0.75" bottom="0.75" header="0.3" footer="0.3"/>
  <pageSetup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59999389629810485"/>
  </sheetPr>
  <dimension ref="A1:L49"/>
  <sheetViews>
    <sheetView topLeftCell="A30" workbookViewId="0">
      <selection activeCell="A7" sqref="A7"/>
    </sheetView>
  </sheetViews>
  <sheetFormatPr defaultColWidth="8.90625" defaultRowHeight="14.5" x14ac:dyDescent="0.35"/>
  <cols>
    <col min="1" max="1" width="11" style="7" bestFit="1" customWidth="1"/>
    <col min="2" max="2" width="7.54296875" style="7" bestFit="1" customWidth="1"/>
    <col min="3" max="3" width="30.453125" style="7" bestFit="1" customWidth="1"/>
    <col min="4" max="4" width="4.453125" style="7" bestFit="1" customWidth="1"/>
    <col min="5" max="5" width="5" style="6" bestFit="1" customWidth="1"/>
    <col min="6" max="6" width="5.54296875" style="6" bestFit="1" customWidth="1"/>
    <col min="7" max="8" width="9.08984375" style="6"/>
    <col min="9" max="9" width="10.6328125" style="6" bestFit="1" customWidth="1"/>
    <col min="10" max="11" width="8.90625" style="7"/>
    <col min="12" max="12" width="11" style="7" bestFit="1" customWidth="1"/>
    <col min="13" max="16384" width="8.90625" style="7"/>
  </cols>
  <sheetData>
    <row r="1" spans="1:12" x14ac:dyDescent="0.35">
      <c r="A1" s="113" t="s">
        <v>42</v>
      </c>
      <c r="B1" s="113"/>
      <c r="C1" s="113"/>
      <c r="D1" s="114" t="s">
        <v>45</v>
      </c>
      <c r="E1" s="114"/>
      <c r="F1" s="114"/>
      <c r="G1" s="114"/>
      <c r="H1" s="114"/>
      <c r="I1" s="114"/>
    </row>
    <row r="2" spans="1:12" x14ac:dyDescent="0.35">
      <c r="A2" s="113"/>
      <c r="B2" s="113"/>
      <c r="C2" s="113"/>
      <c r="D2" s="114"/>
      <c r="E2" s="114"/>
      <c r="F2" s="114"/>
      <c r="G2" s="114"/>
      <c r="H2" s="114"/>
      <c r="I2" s="114"/>
    </row>
    <row r="3" spans="1:12" x14ac:dyDescent="0.35">
      <c r="A3" s="9"/>
      <c r="B3" s="9"/>
      <c r="C3" s="9"/>
    </row>
    <row r="4" spans="1:12" x14ac:dyDescent="0.35">
      <c r="A4" s="9"/>
      <c r="B4" s="9"/>
      <c r="C4" s="9"/>
    </row>
    <row r="5" spans="1:12" x14ac:dyDescent="0.35">
      <c r="A5" s="9"/>
      <c r="B5" s="9"/>
      <c r="C5" s="9"/>
    </row>
    <row r="6" spans="1:12" x14ac:dyDescent="0.35">
      <c r="A6" s="16" t="s">
        <v>3</v>
      </c>
      <c r="B6" s="16" t="s">
        <v>19</v>
      </c>
      <c r="C6" s="16" t="s">
        <v>20</v>
      </c>
      <c r="D6" s="16" t="s">
        <v>21</v>
      </c>
      <c r="E6" s="19" t="s">
        <v>6</v>
      </c>
      <c r="F6" s="19" t="s">
        <v>22</v>
      </c>
      <c r="G6" s="19" t="s">
        <v>23</v>
      </c>
      <c r="H6" s="19" t="s">
        <v>23</v>
      </c>
      <c r="I6" s="19" t="s">
        <v>24</v>
      </c>
      <c r="J6" s="16"/>
      <c r="K6" s="16"/>
      <c r="L6" s="16"/>
    </row>
    <row r="7" spans="1:12" customFormat="1" x14ac:dyDescent="0.35">
      <c r="A7" s="88"/>
      <c r="B7" s="88"/>
      <c r="C7" s="88"/>
      <c r="D7" s="88"/>
      <c r="E7" s="88"/>
      <c r="F7" s="17"/>
      <c r="G7" s="62"/>
      <c r="H7" s="61"/>
      <c r="I7" s="89"/>
    </row>
    <row r="8" spans="1:12" customFormat="1" x14ac:dyDescent="0.35">
      <c r="A8" s="88"/>
      <c r="B8" s="88"/>
      <c r="C8" s="88"/>
      <c r="D8" s="88"/>
      <c r="E8" s="88"/>
      <c r="F8" s="17"/>
      <c r="G8" s="62"/>
      <c r="H8" s="61"/>
      <c r="I8" s="89"/>
    </row>
    <row r="9" spans="1:12" customFormat="1" x14ac:dyDescent="0.35">
      <c r="A9" s="88"/>
      <c r="B9" s="88"/>
      <c r="C9" s="88"/>
      <c r="D9" s="88"/>
      <c r="E9" s="88"/>
      <c r="F9" s="17"/>
      <c r="G9" s="62"/>
      <c r="H9" s="61"/>
      <c r="I9" s="89"/>
    </row>
    <row r="10" spans="1:12" customFormat="1" x14ac:dyDescent="0.35">
      <c r="A10" s="88"/>
      <c r="B10" s="88"/>
      <c r="C10" s="88"/>
      <c r="D10" s="88"/>
      <c r="E10" s="88"/>
      <c r="F10" s="17"/>
      <c r="G10" s="62"/>
      <c r="H10" s="61"/>
      <c r="I10" s="89"/>
    </row>
    <row r="11" spans="1:12" customFormat="1" x14ac:dyDescent="0.35">
      <c r="A11" s="88"/>
      <c r="B11" s="88"/>
      <c r="C11" s="88"/>
      <c r="D11" s="88"/>
      <c r="E11" s="88"/>
      <c r="F11" s="17"/>
      <c r="G11" s="62"/>
      <c r="H11" s="61"/>
      <c r="I11" s="89"/>
    </row>
    <row r="12" spans="1:12" customFormat="1" x14ac:dyDescent="0.35">
      <c r="A12" s="88"/>
      <c r="B12" s="88"/>
      <c r="C12" s="88"/>
      <c r="D12" s="88"/>
      <c r="E12" s="88"/>
      <c r="F12" s="17"/>
      <c r="G12" s="62"/>
      <c r="H12" s="61"/>
      <c r="I12" s="89"/>
    </row>
    <row r="13" spans="1:12" customFormat="1" x14ac:dyDescent="0.35">
      <c r="A13" s="88"/>
      <c r="B13" s="88"/>
      <c r="C13" s="88"/>
      <c r="D13" s="88"/>
      <c r="E13" s="88"/>
      <c r="F13" s="17"/>
      <c r="G13" s="62"/>
      <c r="H13" s="61"/>
      <c r="I13" s="89"/>
    </row>
    <row r="14" spans="1:12" customFormat="1" x14ac:dyDescent="0.35">
      <c r="A14" s="88"/>
      <c r="B14" s="88"/>
      <c r="C14" s="88"/>
      <c r="D14" s="88"/>
      <c r="E14" s="88"/>
      <c r="F14" s="17"/>
      <c r="G14" s="62"/>
      <c r="H14" s="61"/>
      <c r="I14" s="89"/>
    </row>
    <row r="15" spans="1:12" customFormat="1" x14ac:dyDescent="0.35">
      <c r="A15" s="88"/>
      <c r="B15" s="88"/>
      <c r="C15" s="88"/>
      <c r="D15" s="88"/>
      <c r="E15" s="88"/>
      <c r="F15" s="17"/>
      <c r="G15" s="62"/>
      <c r="H15" s="61"/>
      <c r="I15" s="89"/>
    </row>
    <row r="16" spans="1:12" customFormat="1" x14ac:dyDescent="0.35">
      <c r="A16" s="88"/>
      <c r="B16" s="88"/>
      <c r="C16" s="88"/>
      <c r="D16" s="88"/>
      <c r="E16" s="88"/>
      <c r="F16" s="17"/>
      <c r="G16" s="62"/>
      <c r="H16" s="61"/>
      <c r="I16" s="89"/>
    </row>
    <row r="17" spans="1:9" customFormat="1" x14ac:dyDescent="0.35">
      <c r="A17" s="88"/>
      <c r="B17" s="88"/>
      <c r="C17" s="88"/>
      <c r="D17" s="88"/>
      <c r="E17" s="88"/>
      <c r="F17" s="17"/>
      <c r="G17" s="62"/>
      <c r="H17" s="61"/>
      <c r="I17" s="89"/>
    </row>
    <row r="18" spans="1:9" customFormat="1" x14ac:dyDescent="0.35">
      <c r="A18" s="88"/>
      <c r="B18" s="88"/>
      <c r="C18" s="88"/>
      <c r="D18" s="88"/>
      <c r="E18" s="88"/>
      <c r="F18" s="17"/>
      <c r="G18" s="62"/>
      <c r="H18" s="61"/>
      <c r="I18" s="89"/>
    </row>
    <row r="19" spans="1:9" customFormat="1" x14ac:dyDescent="0.35">
      <c r="A19" s="88"/>
      <c r="B19" s="88"/>
      <c r="C19" s="88"/>
      <c r="D19" s="88"/>
      <c r="E19" s="88"/>
      <c r="F19" s="17"/>
      <c r="G19" s="62"/>
      <c r="H19" s="61"/>
      <c r="I19" s="89"/>
    </row>
    <row r="20" spans="1:9" customFormat="1" x14ac:dyDescent="0.35">
      <c r="A20" s="88"/>
      <c r="B20" s="88"/>
      <c r="C20" s="88"/>
      <c r="D20" s="88"/>
      <c r="E20" s="88"/>
      <c r="F20" s="17"/>
      <c r="G20" s="62"/>
      <c r="H20" s="61"/>
      <c r="I20" s="89"/>
    </row>
    <row r="21" spans="1:9" customFormat="1" x14ac:dyDescent="0.35">
      <c r="A21" s="88"/>
      <c r="B21" s="88"/>
      <c r="C21" s="88"/>
      <c r="D21" s="88"/>
      <c r="E21" s="88"/>
      <c r="F21" s="17"/>
      <c r="G21" s="62"/>
      <c r="H21" s="61"/>
      <c r="I21" s="89"/>
    </row>
    <row r="22" spans="1:9" customFormat="1" x14ac:dyDescent="0.35">
      <c r="A22" s="88"/>
      <c r="B22" s="88"/>
      <c r="C22" s="88"/>
      <c r="D22" s="88"/>
      <c r="E22" s="88"/>
      <c r="F22" s="17"/>
      <c r="G22" s="62"/>
      <c r="H22" s="61"/>
      <c r="I22" s="89"/>
    </row>
    <row r="23" spans="1:9" customFormat="1" x14ac:dyDescent="0.35">
      <c r="A23" s="88"/>
      <c r="B23" s="88"/>
      <c r="C23" s="88"/>
      <c r="D23" s="88"/>
      <c r="E23" s="88"/>
      <c r="F23" s="17"/>
      <c r="G23" s="62"/>
      <c r="H23" s="61"/>
      <c r="I23" s="89"/>
    </row>
    <row r="24" spans="1:9" customFormat="1" x14ac:dyDescent="0.35">
      <c r="A24" s="88"/>
      <c r="B24" s="88"/>
      <c r="C24" s="88"/>
      <c r="D24" s="88"/>
      <c r="E24" s="88"/>
      <c r="F24" s="17"/>
      <c r="G24" s="62"/>
      <c r="H24" s="61"/>
      <c r="I24" s="89"/>
    </row>
    <row r="25" spans="1:9" customFormat="1" x14ac:dyDescent="0.35">
      <c r="A25" s="88"/>
      <c r="B25" s="88"/>
      <c r="C25" s="88"/>
      <c r="D25" s="88"/>
      <c r="E25" s="88"/>
      <c r="F25" s="17"/>
      <c r="G25" s="62"/>
      <c r="H25" s="61"/>
      <c r="I25" s="89"/>
    </row>
    <row r="26" spans="1:9" customFormat="1" x14ac:dyDescent="0.35">
      <c r="A26" s="88"/>
      <c r="B26" s="88"/>
      <c r="C26" s="88"/>
      <c r="D26" s="88"/>
      <c r="E26" s="88"/>
      <c r="F26" s="17"/>
      <c r="G26" s="62"/>
      <c r="H26" s="61"/>
      <c r="I26" s="89"/>
    </row>
    <row r="27" spans="1:9" customFormat="1" x14ac:dyDescent="0.35">
      <c r="A27" s="88"/>
      <c r="B27" s="88"/>
      <c r="C27" s="88"/>
      <c r="D27" s="88"/>
      <c r="E27" s="88"/>
      <c r="F27" s="17"/>
      <c r="G27" s="62"/>
      <c r="H27" s="61"/>
      <c r="I27" s="89"/>
    </row>
    <row r="28" spans="1:9" customFormat="1" x14ac:dyDescent="0.35">
      <c r="A28" s="88"/>
      <c r="B28" s="88"/>
      <c r="C28" s="88"/>
      <c r="D28" s="88"/>
      <c r="E28" s="88"/>
      <c r="F28" s="17"/>
      <c r="G28" s="62"/>
      <c r="H28" s="61"/>
      <c r="I28" s="89"/>
    </row>
    <row r="29" spans="1:9" customFormat="1" x14ac:dyDescent="0.35">
      <c r="A29" s="88"/>
      <c r="B29" s="88"/>
      <c r="C29" s="88"/>
      <c r="D29" s="88"/>
      <c r="E29" s="88"/>
      <c r="F29" s="17"/>
      <c r="G29" s="62"/>
      <c r="H29" s="61"/>
      <c r="I29" s="89"/>
    </row>
    <row r="30" spans="1:9" customFormat="1" x14ac:dyDescent="0.35">
      <c r="A30" s="88"/>
      <c r="B30" s="88"/>
      <c r="C30" s="88"/>
      <c r="D30" s="88"/>
      <c r="E30" s="88"/>
      <c r="F30" s="17"/>
      <c r="G30" s="62"/>
      <c r="H30" s="61"/>
      <c r="I30" s="89"/>
    </row>
    <row r="31" spans="1:9" customFormat="1" x14ac:dyDescent="0.35">
      <c r="A31" s="88"/>
      <c r="B31" s="88"/>
      <c r="C31" s="88"/>
      <c r="D31" s="88"/>
      <c r="E31" s="88"/>
      <c r="F31" s="17"/>
      <c r="G31" s="62"/>
      <c r="H31" s="61"/>
      <c r="I31" s="89"/>
    </row>
    <row r="32" spans="1:9" customFormat="1" x14ac:dyDescent="0.35">
      <c r="A32" s="88"/>
      <c r="B32" s="88"/>
      <c r="C32" s="88"/>
      <c r="D32" s="88"/>
      <c r="E32" s="88"/>
      <c r="F32" s="17"/>
      <c r="G32" s="62"/>
      <c r="H32" s="61"/>
      <c r="I32" s="89"/>
    </row>
    <row r="33" spans="1:9" customFormat="1" x14ac:dyDescent="0.35">
      <c r="A33" s="88"/>
      <c r="B33" s="88"/>
      <c r="C33" s="88"/>
      <c r="D33" s="88"/>
      <c r="E33" s="88"/>
      <c r="F33" s="17"/>
      <c r="G33" s="62"/>
      <c r="H33" s="61"/>
      <c r="I33" s="89"/>
    </row>
    <row r="34" spans="1:9" customFormat="1" x14ac:dyDescent="0.35">
      <c r="A34" s="88"/>
      <c r="B34" s="88"/>
      <c r="C34" s="88"/>
      <c r="D34" s="88"/>
      <c r="E34" s="88"/>
      <c r="F34" s="17"/>
      <c r="G34" s="62"/>
      <c r="H34" s="61"/>
      <c r="I34" s="89"/>
    </row>
    <row r="35" spans="1:9" customFormat="1" x14ac:dyDescent="0.35">
      <c r="A35" s="88"/>
      <c r="B35" s="88"/>
      <c r="C35" s="88"/>
      <c r="D35" s="88"/>
      <c r="E35" s="88"/>
      <c r="F35" s="17"/>
      <c r="G35" s="62"/>
      <c r="H35" s="61"/>
      <c r="I35" s="89"/>
    </row>
    <row r="36" spans="1:9" customFormat="1" x14ac:dyDescent="0.35">
      <c r="A36" s="88"/>
      <c r="B36" s="88"/>
      <c r="C36" s="88"/>
      <c r="D36" s="88"/>
      <c r="E36" s="88"/>
      <c r="F36" s="17"/>
      <c r="G36" s="62"/>
      <c r="H36" s="61"/>
      <c r="I36" s="89"/>
    </row>
    <row r="37" spans="1:9" customFormat="1" x14ac:dyDescent="0.35">
      <c r="A37" s="88"/>
      <c r="B37" s="88"/>
      <c r="C37" s="88"/>
      <c r="D37" s="88"/>
      <c r="E37" s="88"/>
      <c r="F37" s="17"/>
      <c r="G37" s="62"/>
      <c r="H37" s="61"/>
      <c r="I37" s="89"/>
    </row>
    <row r="38" spans="1:9" customFormat="1" x14ac:dyDescent="0.35">
      <c r="A38" s="88"/>
      <c r="B38" s="88"/>
      <c r="C38" s="88"/>
      <c r="D38" s="88"/>
      <c r="E38" s="88"/>
      <c r="F38" s="17"/>
      <c r="G38" s="62"/>
      <c r="H38" s="61"/>
      <c r="I38" s="89"/>
    </row>
    <row r="39" spans="1:9" customFormat="1" x14ac:dyDescent="0.35">
      <c r="A39" s="88"/>
      <c r="B39" s="88"/>
      <c r="C39" s="88"/>
      <c r="D39" s="88"/>
      <c r="E39" s="88"/>
      <c r="F39" s="17"/>
      <c r="G39" s="62"/>
      <c r="H39" s="61"/>
      <c r="I39" s="89"/>
    </row>
    <row r="40" spans="1:9" customFormat="1" x14ac:dyDescent="0.35">
      <c r="A40" s="88"/>
      <c r="B40" s="88"/>
      <c r="C40" s="88"/>
      <c r="D40" s="88"/>
      <c r="E40" s="88"/>
      <c r="F40" s="17"/>
      <c r="G40" s="62"/>
      <c r="H40" s="61"/>
      <c r="I40" s="89"/>
    </row>
    <row r="41" spans="1:9" customFormat="1" x14ac:dyDescent="0.35">
      <c r="A41" s="88"/>
      <c r="B41" s="88"/>
      <c r="C41" s="88"/>
      <c r="D41" s="88"/>
      <c r="E41" s="88"/>
      <c r="F41" s="17"/>
      <c r="G41" s="62"/>
      <c r="H41" s="61"/>
      <c r="I41" s="89"/>
    </row>
    <row r="42" spans="1:9" customFormat="1" x14ac:dyDescent="0.35">
      <c r="A42" s="88"/>
      <c r="B42" s="88"/>
      <c r="C42" s="88"/>
      <c r="D42" s="88"/>
      <c r="E42" s="88"/>
      <c r="F42" s="17"/>
      <c r="G42" s="62"/>
      <c r="H42" s="61"/>
      <c r="I42" s="89"/>
    </row>
    <row r="43" spans="1:9" customFormat="1" x14ac:dyDescent="0.35">
      <c r="A43" s="88"/>
      <c r="B43" s="88"/>
      <c r="C43" s="88"/>
      <c r="D43" s="88"/>
      <c r="E43" s="88"/>
      <c r="F43" s="17"/>
      <c r="G43" s="62"/>
      <c r="H43" s="61"/>
      <c r="I43" s="89"/>
    </row>
    <row r="44" spans="1:9" customFormat="1" x14ac:dyDescent="0.35">
      <c r="A44" s="88"/>
      <c r="B44" s="88"/>
      <c r="C44" s="88"/>
      <c r="D44" s="88"/>
      <c r="E44" s="88"/>
      <c r="F44" s="17"/>
      <c r="G44" s="62"/>
      <c r="H44" s="61"/>
      <c r="I44" s="89"/>
    </row>
    <row r="45" spans="1:9" customFormat="1" x14ac:dyDescent="0.35">
      <c r="A45" s="88"/>
      <c r="B45" s="88"/>
      <c r="C45" s="88"/>
      <c r="D45" s="88"/>
      <c r="E45" s="88"/>
      <c r="F45" s="17"/>
      <c r="G45" s="62"/>
      <c r="H45" s="61"/>
      <c r="I45" s="89"/>
    </row>
    <row r="46" spans="1:9" customFormat="1" x14ac:dyDescent="0.35">
      <c r="A46" s="88"/>
      <c r="B46" s="88"/>
      <c r="C46" s="88"/>
      <c r="D46" s="88"/>
      <c r="E46" s="88"/>
      <c r="F46" s="17"/>
      <c r="G46" s="62"/>
      <c r="H46" s="61"/>
      <c r="I46" s="89"/>
    </row>
    <row r="47" spans="1:9" customFormat="1" x14ac:dyDescent="0.35">
      <c r="A47" s="88"/>
      <c r="B47" s="88"/>
      <c r="C47" s="88"/>
      <c r="D47" s="88"/>
      <c r="E47" s="88"/>
      <c r="F47" s="17"/>
      <c r="G47" s="62"/>
      <c r="H47" s="61"/>
      <c r="I47" s="89"/>
    </row>
    <row r="48" spans="1:9" customFormat="1" x14ac:dyDescent="0.35">
      <c r="A48" s="88"/>
      <c r="B48" s="88"/>
      <c r="C48" s="88"/>
      <c r="D48" s="88"/>
      <c r="E48" s="88"/>
      <c r="F48" s="17"/>
      <c r="G48" s="62"/>
      <c r="H48" s="61"/>
      <c r="I48" s="89"/>
    </row>
    <row r="49" spans="1:9" customFormat="1" x14ac:dyDescent="0.35">
      <c r="A49" s="88"/>
      <c r="B49" s="88"/>
      <c r="C49" s="88"/>
      <c r="D49" s="88"/>
      <c r="E49" s="88"/>
      <c r="F49" s="17"/>
      <c r="G49" s="62"/>
      <c r="H49" s="61"/>
      <c r="I49" s="89"/>
    </row>
  </sheetData>
  <mergeCells count="2">
    <mergeCell ref="A1:C2"/>
    <mergeCell ref="D1:I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C12:K431"/>
  <sheetViews>
    <sheetView showGridLines="0" topLeftCell="A412" workbookViewId="0"/>
  </sheetViews>
  <sheetFormatPr defaultRowHeight="14.5" x14ac:dyDescent="0.35"/>
  <cols>
    <col min="2" max="2" width="21.90625" bestFit="1" customWidth="1"/>
    <col min="3" max="3" width="23.90625" bestFit="1" customWidth="1"/>
    <col min="4" max="4" width="8.08984375" bestFit="1" customWidth="1"/>
    <col min="5" max="5" width="17.36328125" bestFit="1" customWidth="1"/>
    <col min="6" max="6" width="6" bestFit="1" customWidth="1"/>
    <col min="7" max="7" width="8.36328125" bestFit="1" customWidth="1"/>
    <col min="8" max="8" width="33.08984375" bestFit="1" customWidth="1"/>
  </cols>
  <sheetData>
    <row r="12" spans="10:10" x14ac:dyDescent="0.35">
      <c r="J12" s="13"/>
    </row>
    <row r="13" spans="10:10" x14ac:dyDescent="0.35">
      <c r="J13" s="14"/>
    </row>
    <row r="14" spans="10:10" x14ac:dyDescent="0.35">
      <c r="J14" s="14"/>
    </row>
    <row r="15" spans="10:10" x14ac:dyDescent="0.35">
      <c r="J15" s="14"/>
    </row>
    <row r="16" spans="10:10" x14ac:dyDescent="0.35">
      <c r="J16" s="14"/>
    </row>
    <row r="46" spans="4:4" x14ac:dyDescent="0.35">
      <c r="D46" s="18"/>
    </row>
    <row r="67" spans="4:6" x14ac:dyDescent="0.35">
      <c r="D67" s="25"/>
      <c r="F67" s="25"/>
    </row>
    <row r="68" spans="4:6" x14ac:dyDescent="0.35">
      <c r="D68" s="17"/>
      <c r="F68" s="26"/>
    </row>
    <row r="69" spans="4:6" x14ac:dyDescent="0.35">
      <c r="D69" s="25"/>
      <c r="F69" s="26"/>
    </row>
    <row r="70" spans="4:6" x14ac:dyDescent="0.35">
      <c r="D70" s="17"/>
    </row>
    <row r="107" spans="4:6" x14ac:dyDescent="0.35">
      <c r="D107" s="25"/>
      <c r="F107" s="24"/>
    </row>
    <row r="108" spans="4:6" x14ac:dyDescent="0.35">
      <c r="D108" s="24"/>
    </row>
    <row r="109" spans="4:6" x14ac:dyDescent="0.35">
      <c r="D109" s="25"/>
    </row>
    <row r="158" spans="4:7" x14ac:dyDescent="0.35">
      <c r="D158" s="25"/>
      <c r="G158" s="25"/>
    </row>
    <row r="160" spans="4:7" x14ac:dyDescent="0.35">
      <c r="D160" s="17"/>
      <c r="G160" s="17"/>
    </row>
    <row r="161" spans="4:8" x14ac:dyDescent="0.35">
      <c r="D161" s="25"/>
      <c r="G161" s="25"/>
    </row>
    <row r="162" spans="4:8" x14ac:dyDescent="0.35">
      <c r="D162" s="25"/>
      <c r="G162" s="25"/>
    </row>
    <row r="163" spans="4:8" x14ac:dyDescent="0.35">
      <c r="D163" s="25"/>
      <c r="G163" s="25"/>
    </row>
    <row r="165" spans="4:8" x14ac:dyDescent="0.35">
      <c r="D165" s="26"/>
      <c r="F165" s="26"/>
      <c r="G165" s="26"/>
      <c r="H165" s="26"/>
    </row>
    <row r="167" spans="4:8" x14ac:dyDescent="0.35">
      <c r="E167" s="26"/>
    </row>
    <row r="168" spans="4:8" x14ac:dyDescent="0.35">
      <c r="D168" s="26"/>
      <c r="G168" s="26"/>
    </row>
    <row r="169" spans="4:8" x14ac:dyDescent="0.35">
      <c r="D169" s="25"/>
      <c r="G169" s="25"/>
    </row>
    <row r="170" spans="4:8" x14ac:dyDescent="0.35">
      <c r="D170" s="26"/>
      <c r="G170" s="26"/>
    </row>
    <row r="183" spans="9:9" x14ac:dyDescent="0.35">
      <c r="I183" s="26"/>
    </row>
    <row r="231" spans="3:5" x14ac:dyDescent="0.35">
      <c r="C231" s="27"/>
      <c r="D231" s="17"/>
    </row>
    <row r="232" spans="3:5" x14ac:dyDescent="0.35">
      <c r="C232" s="27"/>
    </row>
    <row r="233" spans="3:5" x14ac:dyDescent="0.35">
      <c r="C233" s="27"/>
      <c r="E233" s="17"/>
    </row>
    <row r="234" spans="3:5" x14ac:dyDescent="0.35">
      <c r="C234" s="27"/>
    </row>
    <row r="235" spans="3:5" x14ac:dyDescent="0.35">
      <c r="C235" s="27"/>
    </row>
    <row r="236" spans="3:5" x14ac:dyDescent="0.35">
      <c r="C236" s="27"/>
    </row>
    <row r="237" spans="3:5" x14ac:dyDescent="0.35">
      <c r="C237" s="27"/>
    </row>
    <row r="238" spans="3:5" x14ac:dyDescent="0.35">
      <c r="C238" s="27"/>
    </row>
    <row r="239" spans="3:5" x14ac:dyDescent="0.35">
      <c r="C239" s="27"/>
    </row>
    <row r="240" spans="3:5" x14ac:dyDescent="0.35">
      <c r="C240" s="27"/>
    </row>
    <row r="241" spans="3:11" x14ac:dyDescent="0.35">
      <c r="C241" s="27"/>
    </row>
    <row r="242" spans="3:11" x14ac:dyDescent="0.35">
      <c r="C242" s="27"/>
    </row>
    <row r="243" spans="3:11" x14ac:dyDescent="0.35">
      <c r="D243" s="17"/>
    </row>
    <row r="245" spans="3:11" x14ac:dyDescent="0.35">
      <c r="E245" s="17"/>
    </row>
    <row r="246" spans="3:11" x14ac:dyDescent="0.35">
      <c r="C246" s="27"/>
    </row>
    <row r="247" spans="3:11" x14ac:dyDescent="0.35">
      <c r="C247" s="27"/>
    </row>
    <row r="248" spans="3:11" x14ac:dyDescent="0.35">
      <c r="C248" s="27"/>
    </row>
    <row r="249" spans="3:11" x14ac:dyDescent="0.35">
      <c r="C249" s="27"/>
      <c r="K249" s="17"/>
    </row>
    <row r="250" spans="3:11" x14ac:dyDescent="0.35">
      <c r="C250" s="27"/>
    </row>
    <row r="251" spans="3:11" x14ac:dyDescent="0.35">
      <c r="C251" s="27"/>
    </row>
    <row r="252" spans="3:11" x14ac:dyDescent="0.35">
      <c r="C252" s="27"/>
    </row>
    <row r="253" spans="3:11" x14ac:dyDescent="0.35">
      <c r="C253" s="27"/>
    </row>
    <row r="254" spans="3:11" x14ac:dyDescent="0.35">
      <c r="C254" s="27"/>
    </row>
    <row r="255" spans="3:11" x14ac:dyDescent="0.35">
      <c r="C255" s="27"/>
    </row>
    <row r="256" spans="3:11" x14ac:dyDescent="0.35">
      <c r="C256" s="27"/>
    </row>
    <row r="257" spans="3:11" x14ac:dyDescent="0.35">
      <c r="C257" s="27"/>
    </row>
    <row r="261" spans="3:11" x14ac:dyDescent="0.35">
      <c r="K261" s="17"/>
    </row>
    <row r="327" spans="4:8" x14ac:dyDescent="0.35">
      <c r="D327" s="25"/>
    </row>
    <row r="329" spans="4:8" x14ac:dyDescent="0.35">
      <c r="D329" s="17"/>
    </row>
    <row r="330" spans="4:8" x14ac:dyDescent="0.35">
      <c r="D330" s="25"/>
    </row>
    <row r="331" spans="4:8" x14ac:dyDescent="0.35">
      <c r="D331" s="25"/>
    </row>
    <row r="332" spans="4:8" x14ac:dyDescent="0.35">
      <c r="D332" s="25"/>
    </row>
    <row r="334" spans="4:8" x14ac:dyDescent="0.35">
      <c r="D334" s="26"/>
      <c r="F334" s="26"/>
      <c r="G334" s="26"/>
      <c r="H334" s="26"/>
    </row>
    <row r="336" spans="4:8" x14ac:dyDescent="0.35">
      <c r="E336" s="26"/>
    </row>
    <row r="337" spans="4:9" x14ac:dyDescent="0.35">
      <c r="D337" s="26"/>
    </row>
    <row r="338" spans="4:9" x14ac:dyDescent="0.35">
      <c r="D338" s="25"/>
    </row>
    <row r="339" spans="4:9" x14ac:dyDescent="0.35">
      <c r="D339" s="26"/>
      <c r="G339" s="26"/>
    </row>
    <row r="352" spans="4:9" x14ac:dyDescent="0.35">
      <c r="I352" s="26"/>
    </row>
    <row r="373" spans="3:5" x14ac:dyDescent="0.35">
      <c r="C373" s="27"/>
      <c r="D373" s="17"/>
    </row>
    <row r="374" spans="3:5" x14ac:dyDescent="0.35">
      <c r="C374" s="27"/>
    </row>
    <row r="375" spans="3:5" x14ac:dyDescent="0.35">
      <c r="C375" s="27"/>
      <c r="E375" s="17"/>
    </row>
    <row r="376" spans="3:5" x14ac:dyDescent="0.35">
      <c r="C376" s="27"/>
    </row>
    <row r="377" spans="3:5" x14ac:dyDescent="0.35">
      <c r="C377" s="27"/>
    </row>
    <row r="378" spans="3:5" x14ac:dyDescent="0.35">
      <c r="C378" s="27"/>
    </row>
    <row r="379" spans="3:5" x14ac:dyDescent="0.35">
      <c r="C379" s="27"/>
    </row>
    <row r="380" spans="3:5" x14ac:dyDescent="0.35">
      <c r="C380" s="27"/>
    </row>
    <row r="381" spans="3:5" x14ac:dyDescent="0.35">
      <c r="C381" s="27"/>
    </row>
    <row r="382" spans="3:5" x14ac:dyDescent="0.35">
      <c r="C382" s="27"/>
    </row>
    <row r="383" spans="3:5" x14ac:dyDescent="0.35">
      <c r="C383" s="27"/>
    </row>
    <row r="384" spans="3:5" x14ac:dyDescent="0.35">
      <c r="C384" s="27"/>
    </row>
    <row r="385" spans="3:11" x14ac:dyDescent="0.35">
      <c r="D385" s="17"/>
    </row>
    <row r="387" spans="3:11" x14ac:dyDescent="0.35">
      <c r="E387" s="17"/>
    </row>
    <row r="389" spans="3:11" x14ac:dyDescent="0.35">
      <c r="C389" s="27"/>
    </row>
    <row r="390" spans="3:11" x14ac:dyDescent="0.35">
      <c r="C390" s="27"/>
    </row>
    <row r="391" spans="3:11" x14ac:dyDescent="0.35">
      <c r="C391" s="27"/>
      <c r="K391" s="17"/>
    </row>
    <row r="392" spans="3:11" x14ac:dyDescent="0.35">
      <c r="C392" s="27"/>
    </row>
    <row r="393" spans="3:11" x14ac:dyDescent="0.35">
      <c r="C393" s="27"/>
    </row>
    <row r="394" spans="3:11" x14ac:dyDescent="0.35">
      <c r="C394" s="27"/>
    </row>
    <row r="395" spans="3:11" x14ac:dyDescent="0.35">
      <c r="C395" s="27"/>
    </row>
    <row r="396" spans="3:11" x14ac:dyDescent="0.35">
      <c r="C396" s="27"/>
    </row>
    <row r="397" spans="3:11" x14ac:dyDescent="0.35">
      <c r="C397" s="27"/>
    </row>
    <row r="398" spans="3:11" x14ac:dyDescent="0.35">
      <c r="C398" s="27"/>
    </row>
    <row r="399" spans="3:11" x14ac:dyDescent="0.35">
      <c r="C399" s="27"/>
    </row>
    <row r="400" spans="3:11" x14ac:dyDescent="0.35">
      <c r="C400" s="27"/>
    </row>
    <row r="403" spans="3:11" x14ac:dyDescent="0.35">
      <c r="K403" s="17"/>
    </row>
    <row r="405" spans="3:11" x14ac:dyDescent="0.35">
      <c r="C405" s="27"/>
    </row>
    <row r="406" spans="3:11" x14ac:dyDescent="0.35">
      <c r="C406" s="27"/>
    </row>
    <row r="407" spans="3:11" x14ac:dyDescent="0.35">
      <c r="C407" s="27"/>
    </row>
    <row r="408" spans="3:11" x14ac:dyDescent="0.35">
      <c r="C408" s="27"/>
    </row>
    <row r="409" spans="3:11" x14ac:dyDescent="0.35">
      <c r="C409" s="27"/>
    </row>
    <row r="410" spans="3:11" x14ac:dyDescent="0.35">
      <c r="C410" s="27"/>
    </row>
    <row r="411" spans="3:11" x14ac:dyDescent="0.35">
      <c r="C411" s="27"/>
    </row>
    <row r="412" spans="3:11" x14ac:dyDescent="0.35">
      <c r="C412" s="27"/>
    </row>
    <row r="413" spans="3:11" x14ac:dyDescent="0.35">
      <c r="C413" s="27"/>
    </row>
    <row r="414" spans="3:11" x14ac:dyDescent="0.35">
      <c r="C414" s="27"/>
    </row>
    <row r="415" spans="3:11" x14ac:dyDescent="0.35">
      <c r="C415" s="27"/>
    </row>
    <row r="416" spans="3:11" x14ac:dyDescent="0.35">
      <c r="C416" s="27"/>
    </row>
    <row r="420" spans="3:3" x14ac:dyDescent="0.35">
      <c r="C420" s="27"/>
    </row>
    <row r="421" spans="3:3" x14ac:dyDescent="0.35">
      <c r="C421" s="27"/>
    </row>
    <row r="422" spans="3:3" x14ac:dyDescent="0.35">
      <c r="C422" s="27"/>
    </row>
    <row r="423" spans="3:3" x14ac:dyDescent="0.35">
      <c r="C423" s="27"/>
    </row>
    <row r="424" spans="3:3" x14ac:dyDescent="0.35">
      <c r="C424" s="27"/>
    </row>
    <row r="425" spans="3:3" x14ac:dyDescent="0.35">
      <c r="C425" s="27"/>
    </row>
    <row r="426" spans="3:3" x14ac:dyDescent="0.35">
      <c r="C426" s="27"/>
    </row>
    <row r="427" spans="3:3" x14ac:dyDescent="0.35">
      <c r="C427" s="27"/>
    </row>
    <row r="428" spans="3:3" x14ac:dyDescent="0.35">
      <c r="C428" s="27"/>
    </row>
    <row r="429" spans="3:3" x14ac:dyDescent="0.35">
      <c r="C429" s="27"/>
    </row>
    <row r="430" spans="3:3" x14ac:dyDescent="0.35">
      <c r="C430" s="27"/>
    </row>
    <row r="431" spans="3:3" x14ac:dyDescent="0.35">
      <c r="C431" s="27"/>
    </row>
  </sheetData>
  <pageMargins left="0.25" right="0.25" top="0.75" bottom="0.75" header="0.3" footer="0.3"/>
  <pageSetup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4"/>
  <sheetViews>
    <sheetView showGridLines="0" topLeftCell="A25" workbookViewId="0">
      <selection activeCell="C1" sqref="C1"/>
    </sheetView>
  </sheetViews>
  <sheetFormatPr defaultRowHeight="14.5" x14ac:dyDescent="0.35"/>
  <cols>
    <col min="3" max="3" width="15.54296875" customWidth="1"/>
    <col min="10" max="10" width="9.08984375" customWidth="1"/>
    <col min="12" max="12" width="11.81640625" customWidth="1"/>
    <col min="13" max="13" width="9.1796875" customWidth="1"/>
    <col min="14" max="14" width="9.81640625" customWidth="1"/>
    <col min="15" max="15" width="12.1796875" customWidth="1"/>
  </cols>
  <sheetData>
    <row r="1" spans="1:15" s="85" customFormat="1" ht="18.5" x14ac:dyDescent="0.45">
      <c r="A1" s="86" t="s">
        <v>88</v>
      </c>
      <c r="C1" s="87"/>
      <c r="D1" s="96"/>
      <c r="E1" s="96"/>
      <c r="F1" s="96"/>
      <c r="G1" s="96"/>
      <c r="H1" s="90"/>
      <c r="I1" s="90"/>
    </row>
    <row r="2" spans="1:15" x14ac:dyDescent="0.35">
      <c r="A2" s="69" t="s">
        <v>65</v>
      </c>
      <c r="J2" s="115" t="s">
        <v>58</v>
      </c>
      <c r="K2" s="115"/>
      <c r="L2" s="115"/>
      <c r="M2" s="115"/>
      <c r="N2" s="115"/>
      <c r="O2" s="115"/>
    </row>
    <row r="3" spans="1:15" x14ac:dyDescent="0.35">
      <c r="J3" s="70" t="s">
        <v>59</v>
      </c>
      <c r="K3" s="70" t="s">
        <v>60</v>
      </c>
      <c r="L3" s="70" t="s">
        <v>61</v>
      </c>
      <c r="M3" s="70" t="s">
        <v>62</v>
      </c>
      <c r="N3" s="70" t="s">
        <v>63</v>
      </c>
      <c r="O3" s="70" t="s">
        <v>64</v>
      </c>
    </row>
    <row r="4" spans="1:15" x14ac:dyDescent="0.35">
      <c r="J4" s="71"/>
      <c r="K4" s="71"/>
      <c r="L4" s="71"/>
      <c r="M4" s="71"/>
      <c r="N4" s="71"/>
      <c r="O4" s="71"/>
    </row>
    <row r="5" spans="1:15" x14ac:dyDescent="0.35">
      <c r="A5" s="69" t="s">
        <v>66</v>
      </c>
    </row>
    <row r="7" spans="1:15" ht="15" thickBot="1" x14ac:dyDescent="0.4"/>
    <row r="8" spans="1:15" x14ac:dyDescent="0.35">
      <c r="J8" s="82" t="s">
        <v>74</v>
      </c>
      <c r="K8" s="74"/>
      <c r="L8" s="74"/>
      <c r="M8" s="75"/>
    </row>
    <row r="9" spans="1:15" x14ac:dyDescent="0.35">
      <c r="J9" s="76" t="s">
        <v>71</v>
      </c>
      <c r="K9" s="7"/>
      <c r="L9" s="7"/>
      <c r="M9" s="77"/>
    </row>
    <row r="10" spans="1:15" x14ac:dyDescent="0.35">
      <c r="J10" s="76" t="s">
        <v>72</v>
      </c>
      <c r="K10" s="7"/>
      <c r="L10" s="7"/>
      <c r="M10" s="77"/>
    </row>
    <row r="11" spans="1:15" x14ac:dyDescent="0.35">
      <c r="J11" s="76" t="s">
        <v>73</v>
      </c>
      <c r="K11" s="7"/>
      <c r="L11" s="7"/>
      <c r="M11" s="77"/>
    </row>
    <row r="12" spans="1:15" x14ac:dyDescent="0.35">
      <c r="J12" s="76" t="s">
        <v>78</v>
      </c>
      <c r="K12" s="7"/>
      <c r="L12" s="7"/>
      <c r="M12" s="77"/>
    </row>
    <row r="13" spans="1:15" x14ac:dyDescent="0.35">
      <c r="J13" s="76"/>
      <c r="K13" s="7"/>
      <c r="L13" s="7"/>
      <c r="M13" s="77"/>
    </row>
    <row r="14" spans="1:15" ht="15" thickBot="1" x14ac:dyDescent="0.4">
      <c r="J14" s="76"/>
      <c r="K14" s="6" t="s">
        <v>89</v>
      </c>
      <c r="L14" s="7" t="s">
        <v>77</v>
      </c>
      <c r="M14" s="77"/>
    </row>
    <row r="15" spans="1:15" ht="15" thickTop="1" x14ac:dyDescent="0.35">
      <c r="A15" s="69" t="s">
        <v>67</v>
      </c>
      <c r="J15" s="76"/>
      <c r="K15" s="72" t="s">
        <v>76</v>
      </c>
      <c r="L15" s="7"/>
      <c r="M15" s="77"/>
    </row>
    <row r="16" spans="1:15" x14ac:dyDescent="0.35">
      <c r="J16" s="76"/>
      <c r="K16" s="7"/>
      <c r="L16" s="7"/>
      <c r="M16" s="77"/>
    </row>
    <row r="17" spans="1:17" x14ac:dyDescent="0.35">
      <c r="J17" s="83" t="s">
        <v>75</v>
      </c>
      <c r="K17" s="7"/>
      <c r="L17" s="7"/>
      <c r="M17" s="77"/>
    </row>
    <row r="18" spans="1:17" x14ac:dyDescent="0.35">
      <c r="J18" s="76"/>
      <c r="K18" s="7"/>
      <c r="L18" s="7"/>
      <c r="M18" s="77"/>
    </row>
    <row r="19" spans="1:17" ht="15" thickBot="1" x14ac:dyDescent="0.4">
      <c r="J19" s="76"/>
      <c r="K19" s="73" t="s">
        <v>80</v>
      </c>
      <c r="L19" s="7" t="s">
        <v>77</v>
      </c>
      <c r="M19" s="77"/>
    </row>
    <row r="20" spans="1:17" ht="15.5" thickTop="1" thickBot="1" x14ac:dyDescent="0.4">
      <c r="J20" s="78"/>
      <c r="K20" s="79" t="s">
        <v>79</v>
      </c>
      <c r="L20" s="80"/>
      <c r="M20" s="81"/>
    </row>
    <row r="21" spans="1:17" ht="15" thickBot="1" x14ac:dyDescent="0.4"/>
    <row r="22" spans="1:17" x14ac:dyDescent="0.35">
      <c r="J22" s="82" t="s">
        <v>81</v>
      </c>
      <c r="K22" s="74"/>
      <c r="L22" s="74"/>
      <c r="M22" s="74"/>
      <c r="N22" s="74"/>
      <c r="O22" s="74"/>
      <c r="P22" s="74"/>
      <c r="Q22" s="75"/>
    </row>
    <row r="23" spans="1:17" x14ac:dyDescent="0.35">
      <c r="J23" s="76" t="s">
        <v>87</v>
      </c>
      <c r="K23" s="7"/>
      <c r="L23" s="7"/>
      <c r="M23" s="7"/>
      <c r="N23" s="7"/>
      <c r="O23" s="7"/>
      <c r="P23" s="7"/>
      <c r="Q23" s="77"/>
    </row>
    <row r="24" spans="1:17" x14ac:dyDescent="0.35">
      <c r="A24" s="69" t="s">
        <v>68</v>
      </c>
      <c r="J24" s="76" t="s">
        <v>82</v>
      </c>
      <c r="K24" s="7"/>
      <c r="L24" s="7"/>
      <c r="M24" s="7"/>
      <c r="N24" s="7"/>
      <c r="O24" s="7"/>
      <c r="P24" s="7"/>
      <c r="Q24" s="77"/>
    </row>
    <row r="25" spans="1:17" x14ac:dyDescent="0.35">
      <c r="J25" s="76"/>
      <c r="K25" s="7"/>
      <c r="L25" s="7"/>
      <c r="M25" s="7"/>
      <c r="N25" s="7"/>
      <c r="O25" s="7"/>
      <c r="P25" s="7"/>
      <c r="Q25" s="77"/>
    </row>
    <row r="26" spans="1:17" ht="15" thickBot="1" x14ac:dyDescent="0.4">
      <c r="J26" s="76"/>
      <c r="K26" s="84" t="s">
        <v>83</v>
      </c>
      <c r="L26" s="7" t="s">
        <v>77</v>
      </c>
      <c r="M26" s="7"/>
      <c r="N26" s="7"/>
      <c r="O26" s="7"/>
      <c r="P26" s="7"/>
      <c r="Q26" s="77"/>
    </row>
    <row r="27" spans="1:17" ht="15" thickTop="1" x14ac:dyDescent="0.35">
      <c r="J27" s="76"/>
      <c r="K27" s="72" t="s">
        <v>84</v>
      </c>
      <c r="L27" s="7"/>
      <c r="M27" s="7"/>
      <c r="N27" s="7"/>
      <c r="O27" s="7"/>
      <c r="P27" s="7"/>
      <c r="Q27" s="77"/>
    </row>
    <row r="28" spans="1:17" x14ac:dyDescent="0.35">
      <c r="J28" s="76"/>
      <c r="K28" s="7"/>
      <c r="L28" s="7"/>
      <c r="M28" s="7"/>
      <c r="N28" s="7"/>
      <c r="O28" s="7"/>
      <c r="P28" s="7"/>
      <c r="Q28" s="77"/>
    </row>
    <row r="29" spans="1:17" x14ac:dyDescent="0.35">
      <c r="J29" s="83" t="s">
        <v>85</v>
      </c>
      <c r="K29" s="7"/>
      <c r="L29" s="7"/>
      <c r="M29" s="7"/>
      <c r="N29" s="7"/>
      <c r="O29" s="7"/>
      <c r="P29" s="7"/>
      <c r="Q29" s="77"/>
    </row>
    <row r="30" spans="1:17" x14ac:dyDescent="0.35">
      <c r="J30" s="76" t="s">
        <v>87</v>
      </c>
      <c r="K30" s="7"/>
      <c r="L30" s="7"/>
      <c r="M30" s="7"/>
      <c r="N30" s="7"/>
      <c r="O30" s="7"/>
      <c r="P30" s="7"/>
      <c r="Q30" s="77"/>
    </row>
    <row r="31" spans="1:17" x14ac:dyDescent="0.35">
      <c r="J31" s="76" t="s">
        <v>73</v>
      </c>
      <c r="K31" s="7"/>
      <c r="L31" s="7"/>
      <c r="M31" s="7"/>
      <c r="N31" s="7"/>
      <c r="O31" s="7"/>
      <c r="P31" s="7"/>
      <c r="Q31" s="77"/>
    </row>
    <row r="32" spans="1:17" x14ac:dyDescent="0.35">
      <c r="J32" s="76"/>
      <c r="K32" s="7"/>
      <c r="L32" s="7"/>
      <c r="M32" s="7"/>
      <c r="N32" s="7"/>
      <c r="O32" s="7"/>
      <c r="P32" s="7"/>
      <c r="Q32" s="77"/>
    </row>
    <row r="33" spans="1:17" ht="15" thickBot="1" x14ac:dyDescent="0.4">
      <c r="A33" s="69" t="s">
        <v>69</v>
      </c>
      <c r="J33" s="76"/>
      <c r="K33" s="84" t="s">
        <v>86</v>
      </c>
      <c r="L33" s="7" t="s">
        <v>77</v>
      </c>
      <c r="M33" s="7"/>
      <c r="N33" s="7"/>
      <c r="O33" s="7"/>
      <c r="P33" s="7"/>
      <c r="Q33" s="77"/>
    </row>
    <row r="34" spans="1:17" ht="15.5" thickTop="1" thickBot="1" x14ac:dyDescent="0.4">
      <c r="J34" s="78"/>
      <c r="K34" s="79" t="s">
        <v>84</v>
      </c>
      <c r="L34" s="80"/>
      <c r="M34" s="80"/>
      <c r="N34" s="80"/>
      <c r="O34" s="80"/>
      <c r="P34" s="80"/>
      <c r="Q34" s="81"/>
    </row>
    <row r="44" spans="1:17" x14ac:dyDescent="0.35">
      <c r="A44" s="69" t="s">
        <v>70</v>
      </c>
    </row>
  </sheetData>
  <mergeCells count="1">
    <mergeCell ref="J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49</vt:i4>
      </vt:variant>
    </vt:vector>
  </HeadingPairs>
  <TitlesOfParts>
    <vt:vector size="55" baseType="lpstr">
      <vt:lpstr>Summary</vt:lpstr>
      <vt:lpstr>tariff</vt:lpstr>
      <vt:lpstr>tariff 1</vt:lpstr>
      <vt:lpstr>tariff 2</vt:lpstr>
      <vt:lpstr>Picture</vt:lpstr>
      <vt:lpstr>FTA info</vt:lpstr>
      <vt:lpstr>'tariff 1'!DATA1</vt:lpstr>
      <vt:lpstr>'tariff 2'!DATA1</vt:lpstr>
      <vt:lpstr>DATA1</vt:lpstr>
      <vt:lpstr>'tariff 1'!DATA10</vt:lpstr>
      <vt:lpstr>DATA10</vt:lpstr>
      <vt:lpstr>'tariff 1'!DATA11</vt:lpstr>
      <vt:lpstr>DATA11</vt:lpstr>
      <vt:lpstr>'tariff 1'!DATA12</vt:lpstr>
      <vt:lpstr>DATA12</vt:lpstr>
      <vt:lpstr>'tariff 1'!DATA2</vt:lpstr>
      <vt:lpstr>'tariff 2'!DATA2</vt:lpstr>
      <vt:lpstr>DATA2</vt:lpstr>
      <vt:lpstr>'tariff 1'!DATA3</vt:lpstr>
      <vt:lpstr>'tariff 2'!DATA3</vt:lpstr>
      <vt:lpstr>DATA3</vt:lpstr>
      <vt:lpstr>'tariff 1'!DATA4</vt:lpstr>
      <vt:lpstr>'tariff 2'!DATA4</vt:lpstr>
      <vt:lpstr>DATA4</vt:lpstr>
      <vt:lpstr>'tariff 1'!DATA5</vt:lpstr>
      <vt:lpstr>'tariff 2'!DATA5</vt:lpstr>
      <vt:lpstr>DATA5</vt:lpstr>
      <vt:lpstr>'tariff 1'!DATA6</vt:lpstr>
      <vt:lpstr>'tariff 2'!DATA6</vt:lpstr>
      <vt:lpstr>DATA6</vt:lpstr>
      <vt:lpstr>'tariff 1'!DATA7</vt:lpstr>
      <vt:lpstr>'tariff 2'!DATA7</vt:lpstr>
      <vt:lpstr>DATA7</vt:lpstr>
      <vt:lpstr>'tariff 1'!DATA8</vt:lpstr>
      <vt:lpstr>'tariff 2'!DATA8</vt:lpstr>
      <vt:lpstr>DATA8</vt:lpstr>
      <vt:lpstr>'tariff 1'!DATA9</vt:lpstr>
      <vt:lpstr>'tariff 2'!DATA9</vt:lpstr>
      <vt:lpstr>DATA9</vt:lpstr>
      <vt:lpstr>Picture!Print_Area</vt:lpstr>
      <vt:lpstr>Summary!Print_Area</vt:lpstr>
      <vt:lpstr>tariff!Print_Area</vt:lpstr>
      <vt:lpstr>SUMIF</vt:lpstr>
      <vt:lpstr>'tariff 1'!TEST0</vt:lpstr>
      <vt:lpstr>'tariff 2'!TEST0</vt:lpstr>
      <vt:lpstr>TEST0</vt:lpstr>
      <vt:lpstr>'tariff 1'!TESTHKEY</vt:lpstr>
      <vt:lpstr>'tariff 2'!TESTHKEY</vt:lpstr>
      <vt:lpstr>TESTHKEY</vt:lpstr>
      <vt:lpstr>'tariff 1'!TESTKEYS</vt:lpstr>
      <vt:lpstr>'tariff 2'!TESTKEYS</vt:lpstr>
      <vt:lpstr>TESTKEYS</vt:lpstr>
      <vt:lpstr>'tariff 1'!TESTVKEY</vt:lpstr>
      <vt:lpstr>'tariff 2'!TESTVKEY</vt:lpstr>
      <vt:lpstr>TESTVKEY</vt:lpstr>
    </vt:vector>
  </TitlesOfParts>
  <Company>Crayola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Walter</dc:creator>
  <cp:lastModifiedBy>Linda Lexo</cp:lastModifiedBy>
  <cp:lastPrinted>2015-06-01T13:22:48Z</cp:lastPrinted>
  <dcterms:created xsi:type="dcterms:W3CDTF">2012-10-12T14:01:57Z</dcterms:created>
  <dcterms:modified xsi:type="dcterms:W3CDTF">2015-11-09T11:30:13Z</dcterms:modified>
</cp:coreProperties>
</file>