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24226"/>
  <mc:AlternateContent xmlns:mc="http://schemas.openxmlformats.org/markup-compatibility/2006">
    <mc:Choice Requires="x15">
      <x15ac:absPath xmlns:x15ac="http://schemas.microsoft.com/office/spreadsheetml/2010/11/ac" url="C:\Users\llexo\Documents\"/>
    </mc:Choice>
  </mc:AlternateContent>
  <xr:revisionPtr revIDLastSave="0" documentId="8_{CE30F461-40F5-4D4F-81F6-23376A2EC796}" xr6:coauthVersionLast="43" xr6:coauthVersionMax="43" xr10:uidLastSave="{00000000-0000-0000-0000-000000000000}"/>
  <bookViews>
    <workbookView xWindow="-98" yWindow="-98" windowWidth="20715" windowHeight="13276" tabRatio="923" activeTab="1" xr2:uid="{00000000-000D-0000-FFFF-FFFF00000000}"/>
  </bookViews>
  <sheets>
    <sheet name="Instructions" sheetId="1" r:id="rId1"/>
    <sheet name="1 Corp Sec, Vision Resp" sheetId="5" r:id="rId2"/>
    <sheet name="2 Corp Sec, Risk Assessment" sheetId="36" r:id="rId3"/>
    <sheet name="3 Corp Sec, Bus Partner" sheetId="37" r:id="rId4"/>
    <sheet name="4 Corp Sec, Cyber Security" sheetId="38" r:id="rId5"/>
    <sheet name="5 Trans Sec, Conveyance ITT" sheetId="39" r:id="rId6"/>
    <sheet name="6 Trans Sec, Seal Security" sheetId="41" r:id="rId7"/>
    <sheet name="7Trans Sec, Procedural Security" sheetId="40" r:id="rId8"/>
    <sheet name="8 Trans Sec, Ag Security" sheetId="42" r:id="rId9"/>
    <sheet name="9 People Phy Sec, Phy Sec" sheetId="43" r:id="rId10"/>
    <sheet name="Must Should All Scoring Sum   " sheetId="47" r:id="rId11"/>
    <sheet name="10 People Phy Sec,Phy Acc Contl" sheetId="44" r:id="rId12"/>
    <sheet name="Assignment Sheet" sheetId="50" r:id="rId13"/>
    <sheet name="11 People Phy Sec,Personnel Sec" sheetId="45" r:id="rId14"/>
    <sheet name="12 People Phy Sec,Ed Trng Aware" sheetId="46" r:id="rId15"/>
    <sheet name="Robust Audit Program" sheetId="48" r:id="rId16"/>
    <sheet name="New MSC" sheetId="49" r:id="rId17"/>
  </sheets>
  <externalReferences>
    <externalReference r:id="rId18"/>
  </externalReferences>
  <definedNames>
    <definedName name="_xlnm._FilterDatabase" localSheetId="1" hidden="1">'1 Corp Sec, Vision Resp'!$A$3:$I$3</definedName>
    <definedName name="_xlnm._FilterDatabase" localSheetId="11" hidden="1">'10 People Phy Sec,Phy Acc Contl'!$A$3:$CC$16</definedName>
    <definedName name="_xlnm._FilterDatabase" localSheetId="13" hidden="1">'11 People Phy Sec,Personnel Sec'!$A$3:$CC$7</definedName>
    <definedName name="_xlnm._FilterDatabase" localSheetId="14" hidden="1">'12 People Phy Sec,Ed Trng Aware'!$A$3:$I$15</definedName>
    <definedName name="_xlnm._FilterDatabase" localSheetId="2" hidden="1">'2 Corp Sec, Risk Assessment'!$A$3:$I$3</definedName>
    <definedName name="_xlnm._FilterDatabase" localSheetId="3" hidden="1">'3 Corp Sec, Bus Partner'!$A$3:$I$3</definedName>
    <definedName name="_xlnm._FilterDatabase" localSheetId="4" hidden="1">'4 Corp Sec, Cyber Security'!$A$3:$I$26</definedName>
    <definedName name="_xlnm._FilterDatabase" localSheetId="5" hidden="1">'5 Trans Sec, Conveyance ITT'!$A$3:$I$25</definedName>
    <definedName name="_xlnm._FilterDatabase" localSheetId="6" hidden="1">'6 Trans Sec, Seal Security'!$A$3:$I$23</definedName>
    <definedName name="_xlnm._FilterDatabase" localSheetId="7" hidden="1">'7Trans Sec, Procedural Security'!$A$3:$I$24</definedName>
    <definedName name="_xlnm._FilterDatabase" localSheetId="8" hidden="1">'8 Trans Sec, Ag Security'!$A$3:$CC$4</definedName>
    <definedName name="_xlnm._FilterDatabase" localSheetId="9" hidden="1">'9 People Phy Sec, Phy Sec'!$A$3:$CC$27</definedName>
    <definedName name="_xlnm.Print_Area" localSheetId="1">'1 Corp Sec, Vision Resp'!$A$1:$I$19</definedName>
    <definedName name="_xlnm.Print_Area" localSheetId="11">'10 People Phy Sec,Phy Acc Contl'!$A$1:$I$25</definedName>
    <definedName name="_xlnm.Print_Area" localSheetId="13">'11 People Phy Sec,Personnel Sec'!$A$1:$I$18</definedName>
    <definedName name="_xlnm.Print_Area" localSheetId="14">'12 People Phy Sec,Ed Trng Aware'!$A$1:$I$25</definedName>
    <definedName name="_xlnm.Print_Area" localSheetId="2">'2 Corp Sec, Risk Assessment'!$A$1:$I$19</definedName>
    <definedName name="_xlnm.Print_Area" localSheetId="3">'3 Corp Sec, Bus Partner'!$A$1:$I$21</definedName>
    <definedName name="_xlnm.Print_Area" localSheetId="4">'4 Corp Sec, Cyber Security'!$A$1:$I$36</definedName>
    <definedName name="_xlnm.Print_Area" localSheetId="5">'5 Trans Sec, Conveyance ITT'!$A$1:$I$35</definedName>
    <definedName name="_xlnm.Print_Area" localSheetId="6">'6 Trans Sec, Seal Security'!$A$1:$I$33</definedName>
    <definedName name="_xlnm.Print_Area" localSheetId="7">'7Trans Sec, Procedural Security'!$A$1:$I$34</definedName>
    <definedName name="_xlnm.Print_Area" localSheetId="8">'8 Trans Sec, Ag Security'!$A$1:$I$14</definedName>
    <definedName name="_xlnm.Print_Area" localSheetId="9">'9 People Phy Sec, Phy Sec'!$A$1:$I$37</definedName>
    <definedName name="_xlnm.Print_Area" localSheetId="0">Instructions!$A$1:$O$34</definedName>
    <definedName name="_xlnm.Print_Area" localSheetId="10">'Must Should All Scoring Sum   '!$B$1:$E$19</definedName>
    <definedName name="Z_C17FF5B7_FD7F_4581_8BD2_023851F921D7_.wvu.FilterData" localSheetId="1" hidden="1">'1 Corp Sec, Vision Resp'!$A$3:$I$9</definedName>
    <definedName name="Z_C17FF5B7_FD7F_4581_8BD2_023851F921D7_.wvu.FilterData" localSheetId="11" hidden="1">'10 People Phy Sec,Phy Acc Contl'!$A$3:$I$3</definedName>
    <definedName name="Z_C17FF5B7_FD7F_4581_8BD2_023851F921D7_.wvu.FilterData" localSheetId="13" hidden="1">'11 People Phy Sec,Personnel Sec'!$A$3:$I$3</definedName>
    <definedName name="Z_C17FF5B7_FD7F_4581_8BD2_023851F921D7_.wvu.FilterData" localSheetId="14" hidden="1">'12 People Phy Sec,Ed Trng Aware'!$A$3:$I$3</definedName>
    <definedName name="Z_C17FF5B7_FD7F_4581_8BD2_023851F921D7_.wvu.FilterData" localSheetId="2" hidden="1">'2 Corp Sec, Risk Assessment'!$A$3:$I$9</definedName>
    <definedName name="Z_C17FF5B7_FD7F_4581_8BD2_023851F921D7_.wvu.FilterData" localSheetId="3" hidden="1">'3 Corp Sec, Bus Partner'!$A$3:$I$12</definedName>
    <definedName name="Z_C17FF5B7_FD7F_4581_8BD2_023851F921D7_.wvu.FilterData" localSheetId="4" hidden="1">'4 Corp Sec, Cyber Security'!$A$3:$I$10</definedName>
    <definedName name="Z_C17FF5B7_FD7F_4581_8BD2_023851F921D7_.wvu.FilterData" localSheetId="5" hidden="1">'5 Trans Sec, Conveyance ITT'!$A$3:$I$13</definedName>
    <definedName name="Z_C17FF5B7_FD7F_4581_8BD2_023851F921D7_.wvu.FilterData" localSheetId="6" hidden="1">'6 Trans Sec, Seal Security'!$A$3:$I$3</definedName>
    <definedName name="Z_C17FF5B7_FD7F_4581_8BD2_023851F921D7_.wvu.FilterData" localSheetId="7" hidden="1">'7Trans Sec, Procedural Security'!$A$3:$I$3</definedName>
    <definedName name="Z_C17FF5B7_FD7F_4581_8BD2_023851F921D7_.wvu.FilterData" localSheetId="8" hidden="1">'8 Trans Sec, Ag Security'!$A$3:$I$3</definedName>
    <definedName name="Z_C17FF5B7_FD7F_4581_8BD2_023851F921D7_.wvu.FilterData" localSheetId="9" hidden="1">'9 People Phy Sec, Phy Sec'!$A$3:$I$3</definedName>
  </definedNames>
  <calcPr calcId="191029"/>
  <customWorkbookViews>
    <customWorkbookView name="rivetted - Personal View" guid="{C17FF5B7-FD7F-4581-8BD2-023851F921D7}" mergeInterval="0" personalView="1" maximized="1" xWindow="1" yWindow="1" windowWidth="1676" windowHeight="774" tabRatio="904"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47" l="1"/>
  <c r="H71" i="50" l="1"/>
  <c r="H72" i="50"/>
  <c r="H73" i="50"/>
  <c r="H74" i="50"/>
  <c r="H75" i="50"/>
  <c r="H76" i="50"/>
  <c r="H77" i="50"/>
  <c r="H78" i="50"/>
  <c r="H79" i="50"/>
  <c r="H80" i="50"/>
  <c r="H81" i="50"/>
  <c r="H82" i="50"/>
  <c r="H83" i="50"/>
  <c r="H84" i="50"/>
  <c r="H85" i="50"/>
  <c r="H86" i="50"/>
  <c r="H87" i="50"/>
  <c r="H88" i="50"/>
  <c r="H89" i="50"/>
  <c r="H90" i="50"/>
  <c r="H91" i="50"/>
  <c r="H92" i="50"/>
  <c r="H93" i="50"/>
  <c r="H94" i="50"/>
  <c r="H95" i="50"/>
  <c r="H96" i="50"/>
  <c r="H97" i="50"/>
  <c r="H98" i="50"/>
  <c r="H99" i="50"/>
  <c r="H100" i="50"/>
  <c r="H101" i="50"/>
  <c r="H102" i="50"/>
  <c r="H103" i="50"/>
  <c r="H104" i="50"/>
  <c r="H105" i="50"/>
  <c r="H106" i="50"/>
  <c r="H107" i="50"/>
  <c r="H108" i="50"/>
  <c r="H109" i="50"/>
  <c r="H110" i="50"/>
  <c r="H111" i="50"/>
  <c r="H112" i="50"/>
  <c r="H113" i="50"/>
  <c r="H114" i="50"/>
  <c r="H115" i="50"/>
  <c r="H116" i="50"/>
  <c r="H117" i="50"/>
  <c r="H118" i="50"/>
  <c r="H119" i="50"/>
  <c r="H120" i="50"/>
  <c r="H121" i="50"/>
  <c r="H122" i="50"/>
  <c r="H123" i="50"/>
  <c r="H124" i="50"/>
  <c r="H125" i="50"/>
  <c r="H126" i="50"/>
  <c r="H127" i="50"/>
  <c r="H128" i="50"/>
  <c r="H129" i="50"/>
  <c r="H130" i="50"/>
  <c r="H131" i="50"/>
  <c r="H132" i="50"/>
  <c r="H133" i="50"/>
  <c r="H134" i="50"/>
  <c r="H135" i="50"/>
  <c r="H136" i="50"/>
  <c r="H137" i="50"/>
  <c r="H138" i="50"/>
  <c r="H139" i="50"/>
  <c r="H140" i="50"/>
  <c r="H141" i="50"/>
  <c r="H142" i="50"/>
  <c r="H143" i="50"/>
  <c r="H144" i="50"/>
  <c r="H145" i="50"/>
  <c r="H146" i="50"/>
  <c r="H147" i="50"/>
  <c r="H148" i="50"/>
  <c r="H149" i="50"/>
  <c r="H150" i="50"/>
  <c r="H151" i="50"/>
  <c r="H152" i="50"/>
  <c r="H153" i="50"/>
  <c r="H154" i="50"/>
  <c r="H155" i="50"/>
  <c r="H156" i="50"/>
  <c r="H157" i="50"/>
  <c r="H158" i="50"/>
  <c r="H159" i="50"/>
  <c r="H160" i="50"/>
  <c r="H161" i="50"/>
  <c r="H162" i="50"/>
  <c r="H163" i="50"/>
  <c r="H164" i="50"/>
  <c r="H165" i="50"/>
  <c r="H166" i="50"/>
  <c r="H7" i="50"/>
  <c r="H8" i="50"/>
  <c r="H9" i="50"/>
  <c r="H10" i="50"/>
  <c r="H11" i="50"/>
  <c r="H12" i="50"/>
  <c r="H13" i="50"/>
  <c r="H14" i="50"/>
  <c r="H15" i="50"/>
  <c r="H16" i="50"/>
  <c r="H17" i="50"/>
  <c r="H18" i="50"/>
  <c r="H19" i="50"/>
  <c r="H20" i="50"/>
  <c r="H21" i="50"/>
  <c r="H22" i="50"/>
  <c r="H23" i="50"/>
  <c r="H24" i="50"/>
  <c r="H25" i="50"/>
  <c r="H26" i="50"/>
  <c r="H27" i="50"/>
  <c r="H28" i="50"/>
  <c r="H29" i="50"/>
  <c r="H30" i="50"/>
  <c r="H31" i="50"/>
  <c r="H32" i="50"/>
  <c r="H33" i="50"/>
  <c r="H34" i="50"/>
  <c r="H35" i="50"/>
  <c r="H36" i="50"/>
  <c r="H37" i="50"/>
  <c r="H38" i="50"/>
  <c r="H39" i="50"/>
  <c r="H40" i="50"/>
  <c r="H41" i="50"/>
  <c r="H42" i="50"/>
  <c r="H43" i="50"/>
  <c r="H44" i="50"/>
  <c r="H45" i="50"/>
  <c r="H46" i="50"/>
  <c r="H47" i="50"/>
  <c r="H48" i="50"/>
  <c r="H49" i="50"/>
  <c r="H50" i="50"/>
  <c r="H51" i="50"/>
  <c r="H52" i="50"/>
  <c r="H53" i="50"/>
  <c r="H54" i="50"/>
  <c r="H55" i="50"/>
  <c r="H56" i="50"/>
  <c r="H57" i="50"/>
  <c r="H58" i="50"/>
  <c r="H59" i="50"/>
  <c r="H60" i="50"/>
  <c r="H61" i="50"/>
  <c r="H62" i="50"/>
  <c r="H63" i="50"/>
  <c r="H64" i="50"/>
  <c r="H65" i="50"/>
  <c r="H66" i="50"/>
  <c r="H67" i="50"/>
  <c r="H68" i="50"/>
  <c r="H69" i="50"/>
  <c r="H70" i="50"/>
  <c r="H4" i="50"/>
  <c r="H6" i="50"/>
  <c r="H5" i="50"/>
  <c r="H4" i="42"/>
  <c r="H24" i="39" l="1"/>
  <c r="H5" i="39"/>
  <c r="H4" i="39"/>
  <c r="H9" i="39"/>
  <c r="H8" i="37"/>
  <c r="H17" i="41" l="1"/>
  <c r="H18" i="41"/>
  <c r="H19" i="41"/>
  <c r="H20" i="41"/>
  <c r="H16" i="41"/>
  <c r="H4" i="41"/>
  <c r="H8" i="39"/>
  <c r="H7" i="37" l="1"/>
  <c r="H17" i="44" l="1"/>
  <c r="H7" i="44"/>
  <c r="E36" i="43"/>
  <c r="H4" i="43"/>
  <c r="H25" i="43"/>
  <c r="H21" i="43"/>
  <c r="H16" i="44"/>
  <c r="D22" i="44" s="1"/>
  <c r="H15" i="44"/>
  <c r="H14" i="44"/>
  <c r="H13" i="44"/>
  <c r="H12" i="44"/>
  <c r="H11" i="44"/>
  <c r="H10" i="44"/>
  <c r="H9" i="44"/>
  <c r="H8" i="44"/>
  <c r="D20" i="44" s="1"/>
  <c r="H6" i="44"/>
  <c r="H5" i="44"/>
  <c r="H4" i="44"/>
  <c r="D19" i="44" s="1"/>
  <c r="H8" i="45"/>
  <c r="H7" i="45"/>
  <c r="H6" i="45"/>
  <c r="H5" i="45"/>
  <c r="H4" i="45"/>
  <c r="D11" i="45" s="1"/>
  <c r="H26" i="43"/>
  <c r="H27" i="43"/>
  <c r="H24" i="43"/>
  <c r="H23" i="43"/>
  <c r="H22" i="43"/>
  <c r="H20" i="43"/>
  <c r="H19" i="43"/>
  <c r="H18" i="43"/>
  <c r="H17" i="43"/>
  <c r="H16" i="40"/>
  <c r="H16" i="43"/>
  <c r="H15" i="43"/>
  <c r="H14" i="43"/>
  <c r="H13" i="43"/>
  <c r="H12" i="43"/>
  <c r="H11" i="43"/>
  <c r="H10" i="43"/>
  <c r="H9" i="43"/>
  <c r="H8" i="43"/>
  <c r="H7" i="43"/>
  <c r="D32" i="43" s="1"/>
  <c r="H6" i="43"/>
  <c r="H5" i="43"/>
  <c r="H24" i="40"/>
  <c r="H23" i="40"/>
  <c r="H22" i="40"/>
  <c r="H21" i="40"/>
  <c r="H20" i="40"/>
  <c r="H19" i="40"/>
  <c r="H18" i="40"/>
  <c r="H17" i="40"/>
  <c r="H15" i="40"/>
  <c r="H14" i="40"/>
  <c r="H13" i="40"/>
  <c r="H12" i="40"/>
  <c r="H11" i="40"/>
  <c r="H10" i="40"/>
  <c r="H9" i="40"/>
  <c r="H8" i="40"/>
  <c r="H7" i="40"/>
  <c r="H6" i="40"/>
  <c r="H5" i="40"/>
  <c r="H4" i="40"/>
  <c r="H15" i="41"/>
  <c r="H5" i="41"/>
  <c r="H6" i="41"/>
  <c r="H14" i="41"/>
  <c r="D21" i="44" l="1"/>
  <c r="D33" i="43"/>
  <c r="D34" i="43"/>
  <c r="D31" i="40"/>
  <c r="D30" i="40"/>
  <c r="D31" i="43"/>
  <c r="E34" i="39"/>
  <c r="H10" i="39"/>
  <c r="H17" i="39"/>
  <c r="H16" i="39"/>
  <c r="D36" i="43" l="1"/>
  <c r="H6" i="38"/>
  <c r="H11" i="37"/>
  <c r="H10" i="37"/>
  <c r="H7" i="36"/>
  <c r="H6" i="36"/>
  <c r="H7" i="5"/>
  <c r="H6" i="5"/>
  <c r="E24" i="46" l="1"/>
  <c r="H15" i="46"/>
  <c r="D21" i="46" s="1"/>
  <c r="F21" i="46" s="1"/>
  <c r="H14" i="46"/>
  <c r="H13" i="46"/>
  <c r="H12" i="46"/>
  <c r="H11" i="46"/>
  <c r="H10" i="46"/>
  <c r="H9" i="46"/>
  <c r="H8" i="46"/>
  <c r="H7" i="46"/>
  <c r="H6" i="46"/>
  <c r="H5" i="46"/>
  <c r="H4" i="46"/>
  <c r="E17" i="45"/>
  <c r="F11" i="45"/>
  <c r="C12" i="47" s="1"/>
  <c r="D12" i="45"/>
  <c r="F12" i="45" s="1"/>
  <c r="D12" i="47" s="1"/>
  <c r="E24" i="44"/>
  <c r="F20" i="44"/>
  <c r="F22" i="44"/>
  <c r="D11" i="47" s="1"/>
  <c r="E13" i="42"/>
  <c r="D9" i="42"/>
  <c r="F9" i="42" s="1"/>
  <c r="E33" i="40"/>
  <c r="E32" i="41"/>
  <c r="H23" i="41"/>
  <c r="H22" i="41"/>
  <c r="H21" i="41"/>
  <c r="H13" i="41"/>
  <c r="H12" i="41"/>
  <c r="H11" i="41"/>
  <c r="H10" i="41"/>
  <c r="H9" i="41"/>
  <c r="H8" i="41"/>
  <c r="H7" i="41"/>
  <c r="H25" i="39"/>
  <c r="H23" i="39"/>
  <c r="H22" i="39"/>
  <c r="H21" i="39"/>
  <c r="H20" i="39"/>
  <c r="H19" i="39"/>
  <c r="H18" i="39"/>
  <c r="H15" i="39"/>
  <c r="H14" i="39"/>
  <c r="H13" i="39"/>
  <c r="H12" i="39"/>
  <c r="H11" i="39"/>
  <c r="H7" i="39"/>
  <c r="H6" i="39"/>
  <c r="E35" i="38"/>
  <c r="H26" i="38"/>
  <c r="H25" i="38"/>
  <c r="H24" i="38"/>
  <c r="H23" i="38"/>
  <c r="H22" i="38"/>
  <c r="H21" i="38"/>
  <c r="H20" i="38"/>
  <c r="H19" i="38"/>
  <c r="H18" i="38"/>
  <c r="H17" i="38"/>
  <c r="H16" i="38"/>
  <c r="H15" i="38"/>
  <c r="H14" i="38"/>
  <c r="H13" i="38"/>
  <c r="H12" i="38"/>
  <c r="H11" i="38"/>
  <c r="H10" i="38"/>
  <c r="H9" i="38"/>
  <c r="H8" i="38"/>
  <c r="H7" i="38"/>
  <c r="H5" i="38"/>
  <c r="H4" i="38"/>
  <c r="E21" i="37"/>
  <c r="H12" i="37"/>
  <c r="H9" i="37"/>
  <c r="D17" i="37" s="1"/>
  <c r="H6" i="37"/>
  <c r="H5" i="37"/>
  <c r="H4" i="37"/>
  <c r="E18" i="36"/>
  <c r="H9" i="36"/>
  <c r="H8" i="36"/>
  <c r="D12" i="36" s="1"/>
  <c r="H5" i="36"/>
  <c r="H4" i="36"/>
  <c r="E18" i="5"/>
  <c r="H9" i="5"/>
  <c r="H8" i="5"/>
  <c r="H5" i="5"/>
  <c r="H4" i="5"/>
  <c r="D16" i="37" l="1"/>
  <c r="D29" i="39"/>
  <c r="D28" i="41"/>
  <c r="F28" i="41" s="1"/>
  <c r="D19" i="46"/>
  <c r="D18" i="46"/>
  <c r="D15" i="5"/>
  <c r="F15" i="5" s="1"/>
  <c r="F12" i="36"/>
  <c r="C3" i="47" s="1"/>
  <c r="D15" i="36"/>
  <c r="F15" i="36" s="1"/>
  <c r="D27" i="41"/>
  <c r="F27" i="41" s="1"/>
  <c r="D32" i="38"/>
  <c r="F32" i="38" s="1"/>
  <c r="D30" i="38"/>
  <c r="F30" i="38" s="1"/>
  <c r="D29" i="38"/>
  <c r="F29" i="38" s="1"/>
  <c r="F29" i="39"/>
  <c r="D30" i="39"/>
  <c r="F30" i="39" s="1"/>
  <c r="D31" i="39"/>
  <c r="D18" i="37"/>
  <c r="F18" i="37" s="1"/>
  <c r="D13" i="36"/>
  <c r="F13" i="36" s="1"/>
  <c r="D14" i="5"/>
  <c r="F21" i="44"/>
  <c r="F18" i="46"/>
  <c r="C13" i="47" s="1"/>
  <c r="F31" i="43"/>
  <c r="F32" i="43"/>
  <c r="F34" i="43"/>
  <c r="F30" i="40"/>
  <c r="F31" i="40"/>
  <c r="D27" i="40"/>
  <c r="F27" i="40" s="1"/>
  <c r="D29" i="40"/>
  <c r="F29" i="40" s="1"/>
  <c r="D26" i="41"/>
  <c r="F26" i="41" s="1"/>
  <c r="C7" i="47" s="1"/>
  <c r="F19" i="44"/>
  <c r="C11" i="47" s="1"/>
  <c r="F14" i="5"/>
  <c r="F17" i="37"/>
  <c r="D13" i="42"/>
  <c r="F13" i="42" s="1"/>
  <c r="E9" i="47" s="1"/>
  <c r="D17" i="45"/>
  <c r="F17" i="45" s="1"/>
  <c r="E12" i="47" s="1"/>
  <c r="D31" i="38"/>
  <c r="F31" i="38" s="1"/>
  <c r="D32" i="39"/>
  <c r="F32" i="39" s="1"/>
  <c r="F33" i="43"/>
  <c r="F16" i="37"/>
  <c r="F19" i="46"/>
  <c r="D20" i="46"/>
  <c r="F20" i="46" s="1"/>
  <c r="D18" i="5" l="1"/>
  <c r="F18" i="5" s="1"/>
  <c r="E2" i="47" s="1"/>
  <c r="D18" i="36"/>
  <c r="F18" i="36" s="1"/>
  <c r="E3" i="47" s="1"/>
  <c r="D24" i="44"/>
  <c r="F24" i="44" s="1"/>
  <c r="E11" i="47" s="1"/>
  <c r="D8" i="47"/>
  <c r="D33" i="40"/>
  <c r="F33" i="40" s="1"/>
  <c r="E8" i="47" s="1"/>
  <c r="D24" i="46"/>
  <c r="F24" i="46" s="1"/>
  <c r="E13" i="47" s="1"/>
  <c r="D34" i="39"/>
  <c r="F34" i="39" s="1"/>
  <c r="E6" i="47" s="1"/>
  <c r="F31" i="39"/>
  <c r="D6" i="47" s="1"/>
  <c r="D32" i="41"/>
  <c r="F32" i="41" s="1"/>
  <c r="E7" i="47" s="1"/>
  <c r="F36" i="43"/>
  <c r="D21" i="37"/>
  <c r="F21" i="37" s="1"/>
  <c r="E4" i="47" s="1"/>
  <c r="D35" i="38"/>
  <c r="F35" i="38" s="1"/>
  <c r="E5" i="47" s="1"/>
  <c r="E14" i="47" l="1"/>
</calcChain>
</file>

<file path=xl/sharedStrings.xml><?xml version="1.0" encoding="utf-8"?>
<sst xmlns="http://schemas.openxmlformats.org/spreadsheetml/2006/main" count="2541" uniqueCount="521">
  <si>
    <t>Yes</t>
  </si>
  <si>
    <t>No</t>
  </si>
  <si>
    <t>C-TPAT MSC</t>
  </si>
  <si>
    <t>Partial</t>
  </si>
  <si>
    <t>Additional Comments/Compensating Controls</t>
  </si>
  <si>
    <t>Comp. Control</t>
  </si>
  <si>
    <t>Must Have or Should Have?</t>
  </si>
  <si>
    <t>Score and RYG Status</t>
  </si>
  <si>
    <t>Total Compliance</t>
  </si>
  <si>
    <t>"Must Have" Compliance</t>
  </si>
  <si>
    <t>"Should Have" Compliance</t>
  </si>
  <si>
    <t>Available Pt. Value</t>
  </si>
  <si>
    <t>Total Pts. Available</t>
  </si>
  <si>
    <t>Total Pts. Awarded</t>
  </si>
  <si>
    <t>All Requirements</t>
  </si>
  <si>
    <t>% Compliance</t>
  </si>
  <si>
    <t>Is there a visible, CEO-level commitment to supply chain security program (statement signed by an executive official on display)?</t>
  </si>
  <si>
    <t>Does your organization review internal and external risk assessments annually (or more frequently as risk factors dictate)?</t>
  </si>
  <si>
    <t>Does your organization have an crisis management, business continuity, business resumption, and security recovery plans?</t>
  </si>
  <si>
    <t>Does your organization verify and accept business partners' certification in CTPAT or an approved Authorized Economic Operator (AEO) program with a Mutual Recognition Arrangement with the U.S?</t>
  </si>
  <si>
    <t>Are there protocols in place to ensure outsourced or contracted elements (via visits, questionnaires, etc.) of your  supply chain have security measures in place that meet or exceed CTPAT security requirements?</t>
  </si>
  <si>
    <t>Are there procedures in place to address weaknesses identified during internal and external self-assessments immediately and corrective actions implemented and verified in a timely manner?</t>
  </si>
  <si>
    <t>Does your  risk assessment process require business partners to update their security self assessments on a regular basis, or as circumstances/risks dictate?</t>
  </si>
  <si>
    <t>Are protocols and procedures in place If a data breach occurs (or other unseen event results in the loss of data and/or equipment) that include the recovery (or replacement) of IT systems and/or data?</t>
  </si>
  <si>
    <t>Does the organization test the security of the IT infrastructure on a routine basis?</t>
  </si>
  <si>
    <t>Are corrective actions implemented as soon as feasible if vulnerabilities are found?</t>
  </si>
  <si>
    <t>Is there protection in place to identify unauthorized access of IT
systems/data or abuse of policies and procedures including improper access of internal systems or external websites and tampering or altering of business data by employees or contractors?</t>
  </si>
  <si>
    <t>Are violators subject to appropriate disciplinary actions?</t>
  </si>
  <si>
    <t>Are your organizations' cybersecurity policies and procedures reviewed and updated annually, or more frequently, as risk or circumstances dictate?</t>
  </si>
  <si>
    <t>Does your organization restrict access based on job description or assigned duties?</t>
  </si>
  <si>
    <t>Corporate Security: Vision &amp; Responsibility</t>
  </si>
  <si>
    <t>New, Should</t>
  </si>
  <si>
    <t>New, Must</t>
  </si>
  <si>
    <t>Strengthened, Must</t>
  </si>
  <si>
    <t xml:space="preserve">New, Must </t>
  </si>
  <si>
    <t>Must</t>
  </si>
  <si>
    <t>Should</t>
  </si>
  <si>
    <t>Evaluation/ Observation</t>
  </si>
  <si>
    <t xml:space="preserve"> </t>
  </si>
  <si>
    <t>Corporate Security: Risk Assessment</t>
  </si>
  <si>
    <t>Corporate Security: Cyber Security</t>
  </si>
  <si>
    <t>% 
Compliance</t>
  </si>
  <si>
    <t>CTPAT MSC</t>
  </si>
  <si>
    <t>Do all individuals with access to IT system use individually assigned accounts?</t>
  </si>
  <si>
    <t>Is access protected from infiltration via the use of strong passwords, passphrases, or other forms of authentication?</t>
  </si>
  <si>
    <t xml:space="preserve">Do all users allowed to connect remotely to a network employ secure technologies,  such as virtual private networks (VPNs) to allow employees to securely access the company’s intranet when located outside of the office? </t>
  </si>
  <si>
    <t>Does the organization have procedures designed to secure remote access from unauthorized users?</t>
  </si>
  <si>
    <t>Does the organization's cybersecurity policies and procedures include measures to prevent the use of counterfeit or improperly licensed technological products?</t>
  </si>
  <si>
    <t xml:space="preserve">Is all data backed up once a week or as appropriate? </t>
  </si>
  <si>
    <t>Is all sensitive and confidential data stored in an encrypted format?</t>
  </si>
  <si>
    <t>Is media used to store backups stored at a facility offsite?</t>
  </si>
  <si>
    <t>When disposed is all media, hardware, or other IT equipment properly sanitized and/or destroyed in accordance with the National Institute of Standards and Technology (NIST) Guidelines for Media Sanitization or other appropriate industry guideline?</t>
  </si>
  <si>
    <t xml:space="preserve">Is all media, hardware, or other IT equipment accounted for through regular inventories?  </t>
  </si>
  <si>
    <t xml:space="preserve">Must  </t>
  </si>
  <si>
    <t>Are conveyances and Instruments of International Traffic (IIT) equipped with the right type of external hardware that can reasonably withstand attempts to remove it, which would allow the doors to be taken off without breaking the seal - providing access to the cargo and/or the inside of the IIT?</t>
  </si>
  <si>
    <t>Are door, handles, rods, hasps, rivets, brackets, and all other parts of a container’s locking mechanism fully inspected to detect tampering and any hardware inconsistencies prior to the attachment of any sealing device?</t>
  </si>
  <si>
    <t xml:space="preserve">Does your organization ensure that all conveyances and empty
Instruments of International Traffic (IIT) undergo CTPAT approved security and agricultural inspections to ensure their structures have not been modified to conceal contraband or have been contaminated with agricultural pests? 
</t>
  </si>
  <si>
    <t>Are 7 -point inspection on all empty containers and unit load devices (ULD), and an eight-point inspection on all empty refrigerated containers and ULDs  conducted prior to loading/stuffing to include:
1. Front wall
2. Left side
3. Right side
4. Floor
5. Ceiling/Roof
6. Inside/outside doors, including the reliability of the locking
mechanisms of the doors
7. Outside/Undercarriage
8. Fan housing on refrigerated containers</t>
  </si>
  <si>
    <t xml:space="preserve">Does your organization conduct systematic Inspections of conveyances at conveyance storage yards? </t>
  </si>
  <si>
    <t>Are 7 point  inspections  conducted upon entering and departing the storage yards and at the point of loading/stuffing. These systematic inspections must include:
Tractors:
1. Bumper/tires/rims
2. Doors, tool compartments and locking mechanisms
3. Battery box
4. Air breather
5. Fuel tanks
6. Interior cab compartments/sleeper
7. Faring/roof</t>
  </si>
  <si>
    <t>Are 10 point  inspections  conducted upon entering and departing the storage yards and at the point of loading/stuffing. These systematic inspections must include:
Trailers:
1. Fifth wheel area - check natural compartment/skid plate
2. Exterior - front/sides
3. Rear - bumper/doors
4. Front wall
5. Left side
6. Right side
7. Floor
8. Ceiling/roof
9. Inside/outside doors and locking mechanisms
10. Outside/Undercarriage</t>
  </si>
  <si>
    <t>Is the following information recorded on a checklist during inspections  of all conveyances and empty instruments of international traffic (IIT) recorded on a checklist:
• Container/Trailer/IIT number;
• Date of inspection;
• Time of inspection;
• Name of employee conducting the inspection; and
• Specific areas of the IIT that were inspected.
(If the inspections are supervised, the supervisor should also sign the checklist)</t>
  </si>
  <si>
    <t>Are random "no warning" searches of the conveyance done periodically?</t>
  </si>
  <si>
    <t>Are random "no warning" inspections  conducted at various locations where the conveyance is susceptible: the carrier yard, after the truck has been loaded, and en route to the United States border?</t>
  </si>
  <si>
    <t>Do you work with the transportation providers to track conveyances from origin to final destination point?</t>
  </si>
  <si>
    <t>Are specific requirements for tracking, reporting, and sharing of data incorporated within terms of service agreements with service providers?</t>
  </si>
  <si>
    <t>Do you have a "no stop" policy for  land border shipments that are in close proximity to the United States border?</t>
  </si>
  <si>
    <t>Transportation Security: Procedural Security</t>
  </si>
  <si>
    <t xml:space="preserve">Does your organization maintain documented evidence (digital photographs) of the properly installed seal at the point of stuffing?  </t>
  </si>
  <si>
    <t>Do you have a mechanism to report security related issues anonymously?</t>
  </si>
  <si>
    <t>Are seal numbers assigned to specific shipments transmitted to the consignee prior to departure?</t>
  </si>
  <si>
    <t>Are seal numbers electronically printed on the bill of lading or other shipping documents?</t>
  </si>
  <si>
    <t xml:space="preserve">Does your organization inspect, on a regular basis, cargo staging areas, and the immediate surrounding areas, to ensure these areas remain free of visible pest contamination.  </t>
  </si>
  <si>
    <t>Do you review the information included in import/export documents to identify or recognize suspicious cargo shipments? .</t>
  </si>
  <si>
    <t>Are relevant personnel trained on how to identify information in shipping documents, such as manifests, that might indicate a suspicious shipment?</t>
  </si>
  <si>
    <t>Are highway carrier personnel trained to review manifests and other documents in order to identify or recognize suspicious cargo shipments such as:
• Originated from or destined to unusual locations;
• Paid by cash or a certified check;
• Using unusual routing methods;
• Exhibit unusual shipping/receiving practices;
• Provide vague, generalized, or a lack of information</t>
  </si>
  <si>
    <t xml:space="preserve"> Do you verify departing cargo against purchase or delivery orders.</t>
  </si>
  <si>
    <t>Does your organization ensure all shipping information is legible, complete, accurate, and protected against the exchange, loss, or introduction of erroneous information, and reported on time?</t>
  </si>
  <si>
    <t>Transportation Security: Seal Security</t>
  </si>
  <si>
    <t>Does company management or a security supervisor conduct and document audits of seals that includes periodic inventory of stored seals and reconciliation against seal inventory logs and shipping documents?</t>
  </si>
  <si>
    <t>Do dock supervisors and/or warehouse managers periodically verify seal numbers used on conveyances and IIT?</t>
  </si>
  <si>
    <t>Does your organization ensure all high security seals (bolt/cable) have been affixed properly to IIT, and are operating as designed using a procedure is known as the VVTT process:
V – View seal and container locking mechanisms; ensure they are OK;
V – Verify seal number against shipment documents for accuracy;
T – Tug on seal to make sure it is affixed properly;
T – Twist and turn the bolt seal to make sure its components do not unscrew or separate from one another</t>
  </si>
  <si>
    <t>Are seals securely and properly affixed to IIT that are transporting CTPAT Members’ cargo to/from the United States?</t>
  </si>
  <si>
    <t>Are detailed high security seal procedures in place that describe how seals are issued and controlled at the facility and during transit?</t>
  </si>
  <si>
    <t xml:space="preserve">Are seals stored in a secure place (locked) with access limited to authorized personnel only? </t>
  </si>
  <si>
    <t>Is there a seal log to document receipt of new seals, seal #, container #, date, customer name, carrier name, seal applied by (name of trained and authorized employee) and written on the shipping papers?</t>
  </si>
  <si>
    <t>Transportation Security: Agricultural Security</t>
  </si>
  <si>
    <t xml:space="preserve">Are drivers and other employee(s) that conduct security and agricultural inspections of empty conveyances and instruments of international traffic (IIT) trained to inspect their conveyances/IIT for both security and agricultural purposes?
</t>
  </si>
  <si>
    <t>Are gates where vehicles and/or personnel enter or exit (as well as other points of egress) manned or monitored?</t>
  </si>
  <si>
    <t xml:space="preserve">Are visitors, vendors, and service providers required to present photo identification upon arrival? </t>
  </si>
  <si>
    <t>Is there specific training for the shipping/receiving/warehouse workforce that focuses on dock and warehouse access, inspection/recognition/reporting of unauthorized cargo, piece count, document and manifest review, etc.?</t>
  </si>
  <si>
    <t>Does the training cover how to address and report unauthorized access and other security incidents?</t>
  </si>
  <si>
    <t>Do you provide specialized training annually to personnel who may be able to identify the warning indicators of Trade Based Money Laundering and Terrorism Financing?</t>
  </si>
  <si>
    <t>Are personnel trained on the company’s cybersecurity policies and procedures that includes the need to protect passwords/passphrases and computer access?</t>
  </si>
  <si>
    <t xml:space="preserve">Do you have written agreements in place stipulating critical systems functionality and authentication protocols such as (but not limited to) security code changes, adding or subtracting authorized personnel, password revisions(s), and systems access or denial(s) for  third party (off-site) security monitoring?
</t>
  </si>
  <si>
    <t>Are security technology policies and procedures reviewed and updated annually, or more frequently, as risk or circumstances dictate?</t>
  </si>
  <si>
    <t>Is the security technology infrastructure  physically secured from unauthorized access?</t>
  </si>
  <si>
    <t>Are results of the reviews summarized in writing to include any corrective actions taken?</t>
  </si>
  <si>
    <t xml:space="preserve">Does the Carrier notify the facility of the estimated time of arrival for the scheduled pick up, the name of the driver, and truck number?   </t>
  </si>
  <si>
    <t xml:space="preserve">Are work requirements for security guards contained in written policies and procedures? </t>
  </si>
  <si>
    <t>Does management periodically verify compliance to security guard work instructions and policies through audits, policy reviews, and simulated exercises?</t>
  </si>
  <si>
    <t>Do you provide applicable personnel training on preventing visible pest contamination that encompass pest prevention measures, regulatory requirements applicable to wood packaging materials (WPM), and identification of infested wood?</t>
  </si>
  <si>
    <t>Are personnel operating and managing security technology systems trained in their operation and maintenance?</t>
  </si>
  <si>
    <t>Is lighting provided to cover entrances, exits, cargo handling / storage areas, docks, fence lines, and parking areas?</t>
  </si>
  <si>
    <t>Are arriving packages and mail should be periodically screened for contraband before being admitted?</t>
  </si>
  <si>
    <t>Are employee vetting requirements extended to temporary workforce and contractors?</t>
  </si>
  <si>
    <t xml:space="preserve">Do you perform periodic reinvestigations based on cause, and/or the sensitivity of the employee’s position? 
</t>
  </si>
  <si>
    <t>Does employee background screening include verification of the employee’s identity and criminal history that encompass City, State, Provincial, and Country databases?</t>
  </si>
  <si>
    <t>Do all cargo handling and storage facilities, including trailer yards and offices have physical barriers and/or deterrents that prevent unauthorized access?</t>
  </si>
  <si>
    <t>Does the perimeter fencing enclose the areas around cargo handling and storage facilities?</t>
  </si>
  <si>
    <t xml:space="preserve">Does your facility use interior fencing to secure cargo and cargo handling areas?
</t>
  </si>
  <si>
    <t xml:space="preserve">Is interior fencing regularly inspected for integrity and damage by designated personnel? </t>
  </si>
  <si>
    <t>Strengthened, Should</t>
  </si>
  <si>
    <t xml:space="preserve">Are camera systems deployed to monitor sensitive areas to deter unauthorized access. </t>
  </si>
  <si>
    <t>Are alarms used to alert the company to unauthorized access into sensitive areas?</t>
  </si>
  <si>
    <t>Are camera systems equipped with an alarm notification feature to signal a “failure to operate/record” condition.</t>
  </si>
  <si>
    <t>Are camera systems programmed to record at the highest picture quality setting reasonably available and record on a 24/7 basis?</t>
  </si>
  <si>
    <t>Do you have measures in place to verify that the training provided met all training objectives.</t>
  </si>
  <si>
    <t>Corporate Security: Business Partner</t>
  </si>
  <si>
    <t xml:space="preserve">Does your organization have cybersecurity policies and procedures to include regular security updates and a method to securely access the company’s network when company work is performed on personal devices?  </t>
  </si>
  <si>
    <t>Transportation Security: Conveyance 
and IIT Security</t>
  </si>
  <si>
    <t>People &amp; Physical Security: Education, Training &amp; Awareness</t>
  </si>
  <si>
    <t>People &amp; Physical Security: Personnel Security</t>
  </si>
  <si>
    <t>People &amp; Physical Security: Physical Access Control Security</t>
  </si>
  <si>
    <t>People &amp; Physical Security: Physical Security</t>
  </si>
  <si>
    <t>Does the access control process require drivers delivering or receiving cargo to be positively identified before cargo is received or released ?</t>
  </si>
  <si>
    <t>Corporate Security, Risk Assessment</t>
  </si>
  <si>
    <t>Corporate Security, Business Partners</t>
  </si>
  <si>
    <t>Corporate Security, Cyber Security</t>
  </si>
  <si>
    <t>Transportation Security, Conveyance &amp; ITT</t>
  </si>
  <si>
    <t>Transportation Security, Seal Security</t>
  </si>
  <si>
    <t>Corporate Security, Vision &amp; Responsibility</t>
  </si>
  <si>
    <t xml:space="preserve">People Physical Security, Physical Access Controls </t>
  </si>
  <si>
    <t xml:space="preserve">People Physical Security, Physical Security  </t>
  </si>
  <si>
    <t>People Physical Security, Personnel Security</t>
  </si>
  <si>
    <t>People Physical Security, Education, Training, Awareness</t>
  </si>
  <si>
    <t xml:space="preserve">Total Compliance
Includes New &amp; Strengthened Criteria </t>
  </si>
  <si>
    <t>Category &amp; Focus Area</t>
  </si>
  <si>
    <t>Total Pts. 
Available</t>
  </si>
  <si>
    <t>Socialize the requirements</t>
  </si>
  <si>
    <t>Identify primary area of responsibility (PAR)</t>
  </si>
  <si>
    <t>Filter by PAR</t>
  </si>
  <si>
    <t>Review workbook (small group) during F2F</t>
  </si>
  <si>
    <t xml:space="preserve">Feed review results into PAR assessment build effort   </t>
  </si>
  <si>
    <t>Load PAR self-assessments into SCM</t>
  </si>
  <si>
    <t>Identify PAR point of contacts for each business area</t>
  </si>
  <si>
    <t>Evaluate results</t>
  </si>
  <si>
    <t>Target sight for mock validation</t>
  </si>
  <si>
    <t>Build one assessment tool  (named for each site)</t>
  </si>
  <si>
    <t>Load self-assessments into SCM</t>
  </si>
  <si>
    <t>Conduct virtual, person-2-person, and/or email questions to PAR point of contact</t>
  </si>
  <si>
    <t>Distribute to designated point of contacts via the SCM automated tool</t>
  </si>
  <si>
    <t>Option 1: Decentralized</t>
  </si>
  <si>
    <t>Option 2: Centralized</t>
  </si>
  <si>
    <t xml:space="preserve">Build assessment workbook by category </t>
  </si>
  <si>
    <t xml:space="preserve">Pros:  </t>
  </si>
  <si>
    <t>Cons:</t>
  </si>
  <si>
    <t>Load PAR responses into self-assessment tool and submit through SCM</t>
  </si>
  <si>
    <t>COMMON TASKS</t>
  </si>
  <si>
    <t>SCM technology establishes a disciplined approach to ensuring compliance annually</t>
  </si>
  <si>
    <t>Improve collaboration between CTPAT Leads and key stakeholders through discussion</t>
  </si>
  <si>
    <t>Monitor/Analyze audit results</t>
  </si>
  <si>
    <t>Manage paperwork</t>
  </si>
  <si>
    <t xml:space="preserve">Obtain copies of the self-assessment from Corporate SCS </t>
  </si>
  <si>
    <t>Is application information, such as employment history and references, verified prior to employment, to the extent possible and allowed under the law?</t>
  </si>
  <si>
    <t>Option 3: Site POC</t>
  </si>
  <si>
    <t>Load BA Specific Self-Sssessments into SCM</t>
  </si>
  <si>
    <t>Designate a point of contact at each BA to complete the following steps</t>
  </si>
  <si>
    <t>BA Lead Evaluate Results</t>
  </si>
  <si>
    <t>Target BA Site for Mock Validation</t>
  </si>
  <si>
    <t>1. Receive SC Risk Solution Invitation</t>
  </si>
  <si>
    <t>2. Conduct virtual, person-2-person, and/or email to PAR point of contact</t>
  </si>
  <si>
    <t>3. Send responses to CTPAT Lead  to load  into self-assessment SCM</t>
  </si>
  <si>
    <t xml:space="preserve">Multiple Survey </t>
  </si>
  <si>
    <t>Does the organization's cybersecurity policies address how it shares information on cybersecurity threats with the Government and other business partners?</t>
  </si>
  <si>
    <t xml:space="preserve">Are investigation findings recorded in a report, and associated corrective actions implemented as quickly as possible? </t>
  </si>
  <si>
    <t>When using a Carrier, do you ensure written procedures are maintained at the terminal/ local level and reviewed at least once a year?</t>
  </si>
  <si>
    <t>Do written seal controls include the following elements for seals broken in transit:
• If load examined--record replacement seal number.
• The driver (or pertinent employee) must immediately notify dispatch (or applicable staff) when a seal is broken, indicate who broke it, and provide the new seal number.
• The Carrier must immediately notify the shipper, broker, and Importer of the seal change and the replacement seal number.
• The shipper must note the replacement seal number in the seal log.</t>
  </si>
  <si>
    <t>Does your organization provide digital images of installed seal electronically to  point of destination for verification purposes?</t>
  </si>
  <si>
    <t xml:space="preserve">Do you have procedures in place to identify, challenge, and address unauthorized/unidentified persons?  </t>
  </si>
  <si>
    <t xml:space="preserve">Do you reconcile arriving cargo against the information on the cargo manifest?  </t>
  </si>
  <si>
    <t>Does your organization have written procedures designed to prevent pest contamination to include compliance with Wood Packaging
Materials (WPM) regulations?</t>
  </si>
  <si>
    <t>Are cameras positioned to cover key areas that pertain to the import/export process?</t>
  </si>
  <si>
    <t>Does your company conduct periodic and random reviews of the camera footage (by management, security, or other designated personnel) to verify that cargo security procedures are being properly followed?</t>
  </si>
  <si>
    <t xml:space="preserve">Do you have interior fencing to segregate various types of cargo such as domestic, international, high value, and/or hazardous materials? 
</t>
  </si>
  <si>
    <t>Do you conduct refresher training periodically (as needed after an incident or security breach, or when there are changes to company procedures)?
Inspection training must include the following topics:
• Signs of hidden compartments;
• Concealed contraband in naturally occurring compartments; and
• Signs of pest contamination.</t>
  </si>
  <si>
    <t>Does inspection training include the following topics:
• Signs of hidden compartments;
• Concealed contraband in naturally occurring compartments; and
• Signs of pest contamination.</t>
  </si>
  <si>
    <t>ID</t>
  </si>
  <si>
    <t>Focus Area</t>
  </si>
  <si>
    <t>Category</t>
  </si>
  <si>
    <t>New Minimum Requirement</t>
  </si>
  <si>
    <t>Change
Must/Should</t>
  </si>
  <si>
    <t>Corporate Security</t>
  </si>
  <si>
    <t>NEW: Security Vision and Responsibility</t>
  </si>
  <si>
    <t>In promoting a culture of security, CTPAT Members should publicize
their commitment to supply chain security and the CTPAT program
through a statement of support. The statement should be signed by a
senior company official and displayed throughout the company.</t>
  </si>
  <si>
    <t>To build a robust Supply Chain Security Program, a company should
incorporate representatives from all of the relevant departments into a
cross-functional team.
These new security measures should be included in existing company
procedures, which creates a more sustainable structure and
emphasizes that supply chain security is everyone’s responsibility.</t>
  </si>
  <si>
    <t>Implementing the right framework for a security program is important
for its success. To ensure a program’s continuity, a written multilevel
review/assessment process, which includes a system of checks,
balances, and accountability, must be integrated into the security
framework in order to verify that the program continues to operate as
designed.</t>
  </si>
  <si>
    <t>The role of a company’s upper management in CTPAT is to provide
support and oversight to ensure the creation and maintenance of the
company’s Supply Chain Security Program. To this end, the CTPAT
Point(s) of Contact (POC) must provide regular updates regarding the
progress or outcomes of any audits, exercises, or validations. The
POCs must be knowledgeable about CTPAT’s program requirements. In
addition, this person must be capable of making decisions on behalf of
the company in CTPAT matters.</t>
  </si>
  <si>
    <t>Strengthed, Must</t>
  </si>
  <si>
    <t>Risk Assessment</t>
  </si>
  <si>
    <t>CTPAT Members must conduct and document an overall risk
assessment (RA) to identify where security vulnerabilities may exist.
The RA must identify threats, quantify risks, and incorporate sustainable
measures to mitigate vulnerabilities. The Member must take into
account CTPAT requirements specific to the Member’s role in the
supply chain.</t>
  </si>
  <si>
    <t>The overall risk assessment must incorporate site-specific vulnerabilities
applicable to the Member’s role in the supply chain, including the extent
to which the CTPAT Member relies on third parties with access to the
Member’s export and cargo loading operations, both inbound and
outbound, as applicable.</t>
  </si>
  <si>
    <t>The international portion of the risk assessment must document or map
the movement of the Member’s cargo throughout its supply chain from
the point of origin to the Importer’s distribution center. The mapping
must include all business partners involved both directly and indirectly
in the exportation/movement of the goods.
As applicable, mapping must include documenting how cargo moves in
and out of transport facilities/cargo hubs and noting if the cargo is “at
rest” at one of these locations for an extended period of time. Cargo is
more vulnerable when “at rest,” waiting to move to the next leg of its
journey.</t>
  </si>
  <si>
    <t>Risk assessments must be reviewed annually, or more frequently as risk
factors dictate.</t>
  </si>
  <si>
    <t>No Change, Must</t>
  </si>
  <si>
    <t>CTPAT Members should have written procedures in place that address
crisis management, business continuity, security recovery plans, and
business resumption.</t>
  </si>
  <si>
    <t>Business Partner</t>
  </si>
  <si>
    <t>CTPAT Members must have a written, risk based process for screening
new business partners and for monitoring current partners. Factors that
must be included in this process are checks on the financial soundness
of the business and activity related to money laundering and terrorist
funding.</t>
  </si>
  <si>
    <t>Members may choose to accept their business partners’ certification in
CTPAT or an approved Authorized Economic Operator (AEO) program
with a Mutual Recognition Arrangement (MRA) with the United States,
as proof of meeting CTPAT’s security criteria. However, Members must
obtain evidence of the certification as proof of compliance and must
continue to monitor these business partners to ensure they maintain
their certification.</t>
  </si>
  <si>
    <t>Where a CTPAT Member outsources or contracts elements of its
supply chain, the Member must exercise due diligence (via visits,
questionnaires, etc.) to ensure these business partners have security
measures in place that meet or exceed CTPAT’s MSC.</t>
  </si>
  <si>
    <t>If security questionnaires are used to ascertain business partners
compliance with CTPAT’s security requirements, questionnaire
responses must be detailed, and if necessary, be supported by
documentary evidence.
Security questionnaires used to determine and document compliance
with the program’s security criteria must include the following:
• Name and title of the person(s) completing it;
• Date completed;
• Signature of the individual(s) who completed the document;
• Signature of a senior company official, security supervisor, or
authorized company representative to attest to the accuracy of the
questionnaire;
• Provide enough detail in responses to determine compliance; and
• If allowed by local security protocols, include photographic evidence,
copies of policies/procedures, and copies of completed forms like
instruments of international traffic (IIT) inspection checklists and/or
guard logs.</t>
  </si>
  <si>
    <t>If weaknesses are identified during business partners’ security selfassessments,
it must be addressed immediately and corrections
must be implemented in a timely manner. Members must confirm that
deficiencies have been mitigated via documentary evidence.</t>
  </si>
  <si>
    <t>Based upon a documented risk-assessment process, CTPAT Members
should require business partners to update their security selfassessments
on a regular basis, or as circumstances/risks dictate.</t>
  </si>
  <si>
    <t>New: Cybersecurity</t>
  </si>
  <si>
    <t>CTPAT Members must have comprehensive written cybersecurity
policies and procedures to protect information technology (IT) systems.
The written IT policy, at a minimum, must cover all of the individual
Cybersecurity criteria.</t>
  </si>
  <si>
    <t>To defend Information Technology (IT) systems against common
cybersecurity threats, a company must install sufficient software/
hardware protection from malware (viruses, spyware, worms, Trojans,
etc.) and internal/external intrusion (firewalls) in Members’ computer
systems. Members must ensure that their security software is current
and receives regular security updates. Members must have policies
and procedures to prevent attacks via social engineering. If a data
breach occurs or other unseen event results in the loss of data and/or
equipment, procedures must include the recovery (or replacement) of IT
systems and/or data.</t>
  </si>
  <si>
    <t>CTPAT Members utilizing network systems must regularly test the
security of their IT infrastructure. If vulnerabilities are found, corrective
actions must be implemented as soon as feasible.</t>
  </si>
  <si>
    <t>Cybersecurity policies should address how a Member shares
information on cybersecurity threats with the Government and other
business partners.</t>
  </si>
  <si>
    <t>A system must be in place to identify unauthorized access of IT
systems/data or abuse of policies and procedures including improper
access of internal systems or external websites and tampering or
altering of business data by employees or contractors. All violators
must be subject to appropriate disciplinary actions.</t>
  </si>
  <si>
    <t>Cybersecurity policies and procedures must be reviewed and updated
annually, or more frequently, as risk or circumstances dictate.</t>
  </si>
  <si>
    <t>User access must be restricted based on job description or assigned
duties. Authorized access must be reviewed on a regular basis to
ensure access to sensitive systems is based on job requirements.
Computer and network access must be removed upon employee
separation.</t>
  </si>
  <si>
    <t>Individuals with access to Information Technology (IT) systems must use
individually assigned accounts. Access to IT systems must be protected
from infiltration via the use of strong passwords, passphrases, or
other forms of authentication and user access to IT systems must be
safeguarded.</t>
  </si>
  <si>
    <t>Members that allow their users to connect remotely to a network must
employ secure technologies, such as virtual private networks (VPNs),
to allow employees to securely access the company’s intranet when
located outside of the office. Members must also have procedures
designed to secure remote access from unauthorized users.</t>
  </si>
  <si>
    <t>If Members allow employees to use personal devices to conduct
company work, all such devices must adhere to the company’s
cybersecurity policies and procedures to include regular security
updates and a method to securely access the company’s network.</t>
  </si>
  <si>
    <t>Cybersecurity policies and procedures should include measures to
prevent the use of counterfeit or improperly licensed technological
products.</t>
  </si>
  <si>
    <t>Data should be backed up once a week or as appropriate. All sensitive
and confidential data should be stored in an encrypted format. Media
used to store backups should preferably be stored at a facility offsite.</t>
  </si>
  <si>
    <t>All media, hardware, or other IT equipment must be accounted for
through regular inventories. When disposed, they must be properly
sanitized and/or destroyed in accordance with the National Institute of
Standards and Technology (NIST) Guidelines for Media Sanitization or
other appropriate industry guidelines.</t>
  </si>
  <si>
    <t>32</t>
  </si>
  <si>
    <t>Transportation Security</t>
  </si>
  <si>
    <t>Conveyance and Instruments of International Traffic Security</t>
  </si>
  <si>
    <t>Conveyances and Instruments of International Traffic (IIT) must be
stored (at all times) in a secure area to prevent unauthorized access
and/or manipulation.</t>
  </si>
  <si>
    <t>Prior to loading/stuffing/packing, all conveyances and empty
Instruments of International Traffic (IIT) must undergo CTPAT approved
security and agricultural inspections to ensure their structures have not
been modified to conceal contraband or have been contaminated with
agricultural pests.
A seven-point inspection on all empty containers and unit load devices
(ULD), and an eight-point inspection on all empty refrigerated containers
and ULDs must be conducted prior to loading/stuffing to include:
1. Front wall
2. Left side
3. Right side
4. Floor
5. Ceiling/Roof
6. Inside/outside doors, including the reliability of the locking
mechanisms of the doors
7. Outside/Undercarriage
8. Fan housing on refrigerated containers
Inspections of conveyances and IIT must be systematic and must be
conducted at conveyance storage yards. Where feasible, inspections
must be conducted upon entering and departing the storage yards and
at the point of loading/stuffing. These systematic inspections must
i nclude:
Tractors:
1. Bumper/tires/rims
2. Doors, tool compartments and locking mechanisms
3. Battery box
4. Air breather
5. Fuel tanks
6. Interior cab compartments/sleeper
7. Faring/roof
Trailers:
1. Fifth wheel area - check natural compartment/skid plate
2. Exterior - front/sides
3. Rear - bumper/doors
4. Front wall
5. Left side
6. Right side
7. Floor
8. Ceiling/roof
9. Inside/outside doors and locking mechanisms
10. Outside/Undercarriage</t>
  </si>
  <si>
    <t>Conveyances and IIT must be equipped with the right type of external
hardware that can reasonably withstand attempts to remove it,
which would allow the doors to be taken off without breaking the
seal - providing access to the cargo and/or the inside of the IIT. The
door, handles, rods, hasps, rivets, brackets, and all other parts of
a container’s locking mechanism must be fully inspected to detect
tampering and any hardware inconsistencies prior to the attachment of
any sealing device.</t>
  </si>
  <si>
    <t>The inspection of all conveyances and empty instruments of
international traffic (IIT) must be recorded on a checklist. The following
elements must be documented on the checklist:
• Container/Trailer/IIT number;
• Date of inspection;
• Time of inspection;
• Name of employee conducting the inspection; and
• Specific areas of the IIT that were inspected.
If the inspections are supervised, the supervisor should also sign the
checklist.</t>
  </si>
  <si>
    <t>All security inspections should be performed in an area of controlled
access and, if available, monitored via cameras.</t>
  </si>
  <si>
    <t>Based on risk, management personnel should conduct random
searches of conveyances after the transportation staff have conducted
conveyance/Instruments of International Traffic (IIT) inspections.
The searches of the conveyance should be done periodically, with a
higher frequency based on risk. The searches should be conducted
at random without warning, so they will not become predictable. The
inspections should be conducted at various locations where the
conveyance is susceptible: the carrier yard, after the truck has been
loaded, and en route to the United States border.</t>
  </si>
  <si>
    <t>No Change, Should</t>
  </si>
  <si>
    <t>CTPAT Members should work with their transportation providers to track
conveyances from origin to final destination point. Specific requirements
for tracking, reporting, and sharing of data should be incorporated
within terms of service agreements with service providers.</t>
  </si>
  <si>
    <t>For land border shipments that are in close proximity to the United
States border, a “no-stop” policy should be implemented.</t>
  </si>
  <si>
    <t>Seal Security</t>
  </si>
  <si>
    <t>All CTPAT shipments that can be sealed must be secured immediately
after loading/stuffing/packing by the responsible party and/or shipper or
packer acting on the shippers behalf with a high security seal that meets
or exceeds the most current International Standardization Organization
(ISO) 17712 standard for high security seals. Qualifying cable and bolt
seals are both acceptable. All seals used must be securely and properly
affixed to IIT that are transporting CTPAT Members’ cargo to/from the
United States.
If a cable seal is used, it must envelop the handle hubs of the two center
vertical bars on the container/trailer doors in order to prevent the upward
or downward movement of the cable. All excess cable remaining after
the seal has been tightened and secured to the container/trailer must be
removed.
If a high security bolt seal is used, the seal must be placed on the
Secure Cam position, if available, instead of the right door handle. The
seal must be placed at the bottom of the center most vertical bar of
the right container door. Alternatively, the bolt seal could be placed on
the center most/left hand locking handle on the right container door
if the secure cam position is not available. Whenever possible, it is
recommended that the bolt seal be placed with the barrel portion or
insert facing upward with the barrel portion above the hasp.
Any packed IIT that can be sealed must be sealed. Some packed IIT
cannot be sealed such as flatbed trailers, and other conveyances may
vary with certain types that can be sealed and others that cannot. If a
tank container has openings that can be sealed, they must be sealed,
and the party filling the container is responsible for sealing it. When
cargo is transported via sealable air cargo containers/IIT like Unit Load
Devices (ULDs), high security seals must be used.</t>
  </si>
  <si>
    <t>For commercial loads or conveyances not suitable for sealing with a high
security seal, CTPAT Members must demonstrate how they ensure the
integrity of their cargo while in-transit.</t>
  </si>
  <si>
    <t>CTPAT Members must be able to document the high security seals they
use either meet or exceed the most current ISO 17712 standard.</t>
  </si>
  <si>
    <t>Company management or a security supervisor must conduct audits of
seals that includes periodic inventory of stored seals and reconciliation
against seal inventory logs and shipping documents. All audits must be
documented.
As part of the overall seal audit process, dock supervisors and/or
warehouse managers must periodically verify seal numbers used on
conveyances and IIT.</t>
  </si>
  <si>
    <t>CTPAT’s seal verification process must be followed to ensure all high
security seals (bolt/cable) have been affixed properly to IIT, and are
operating as designed. The procedure is known as the VVTT process:
V – View seal and container locking mechanisms; ensure they are OK;
V – Verify seal number against shipment documents for accuracy;
T – Tug on seal to make sure it is affixed properly;
T – Twist and turn the bolt seal to make sure its components do not
unscrew or separate from one another.</t>
  </si>
  <si>
    <t>Procedural Security</t>
  </si>
  <si>
    <t>Members must have written processes for reviewing their security
procedures.</t>
  </si>
  <si>
    <t>When cargo is staged overnight, or for an extended period of time,
measures must be taken to secure the cargo from unauthorized access.
Procedures to separate and secure domestic cargo from international
cargo in warehouses or pre-staging areas must be in place.</t>
  </si>
  <si>
    <t>Cargo staging areas, and the immediate surrounding areas, must be
inspected on a regular basis to ensure these areas remain free of visible
pest contamination.</t>
  </si>
  <si>
    <t>The loading of cargo into containers/IIT should be supervised by a
security officer/manager or other designated personnel.</t>
  </si>
  <si>
    <t>As documented evidence of the properly installed seal, digital
photographs should be taken at the point of stuffing. To the extent
feasible, these images should be electronically forwarded to the
destination for verification purposes.</t>
  </si>
  <si>
    <t>Procedures must be in place to ensure that all information used in the
clearing of merchandise/cargo is legible, complete, accurate, protected
against the exchange, loss, or introduction of erroneous information,
and reported on time.</t>
  </si>
  <si>
    <t>Cargo must be properly marked and manifested to include accurate
weight and piece count. For sealed containers, Carriers may rely on the
information provided in the shipper’s shipping instructions.</t>
  </si>
  <si>
    <t>If paper is used, forms and other import/export related documentation
should be secured to prevent unauthorized use.</t>
  </si>
  <si>
    <t>Bill of lading/manifesting procedures must ensure information in the
Carrier’s cargo manifest accurately reflects the information provided to
the Carrier by the shipper or its agent, and is filed with U.S. Customs
and Border Protection in a timely manner. Bill of lading information
filed with U.S. Customs and Border Protection must show the first
foreign location/facility where the Carrier takes possession of the cargo
destined for the United States.</t>
  </si>
  <si>
    <t>At all points of container stuffing/loading, the completed container/IIT
inspection sheet should be part of the shipping documentation packet.
The consignee should receive the complete shipping documentation
packet prior to receiving the merchandise.</t>
  </si>
  <si>
    <t>Personnel must review the information included in import/export
documents to identify or recognize suspicious cargo shipments.
Relevant personnel must be trained on how to identify information
in shipping documents, such as manifests, that might indicate a
suspicious shipment.
As a resource and based on risk, CTPAT Members should take into
account those CTPAT Key Warning Indicators for Money Laundering and
Terrorism Financing Activities most applicable to the functions that they
and/or their business entity perform in the supply chain.
Highway Carrier personnel must be trained to review manifests and
other documents in order to identify or recognize suspicious cargo
shipments such as:
• Originated from or destined to unusual locations;
• Paid by cash or a certified check;
• Using unusual routing methods;
• Exhibit unusual shipping/receiving practices;
• Provide vague, generalized, or a lack of information.</t>
  </si>
  <si>
    <t>CTPAT Members must have written procedures for reporting an incident
to include a description of the facility’s internal escalation process.
A notification protocol must be in place to report any suspicious
activities or security incidents that may affect the security of the
Member’s supply chain. As applicable, the Member must report an
incident to its SCSS, the closest Port of Entry, any pertinent law
enforcement agencies, and business partners that may be part of the
affected supply chain. Notifications should be made as soon as feasibly
possible.
Notification procedures must include the accurate contact information
that lists the name(s) and phone number(s) of personnel requiring
notification, as well as for law enforcement agencies. Procedures must
be periodically reviewed to ensure contact information is accurate.</t>
  </si>
  <si>
    <t>Procedures must be in place to identify, challenge, and address
unauthorized/unidentified persons. Personnel must know the protocol
to challenge an unknown/unauthorized person, how to respond to
the situation, and be familiar with the procedure for removing an
unauthorized individual from the premises.</t>
  </si>
  <si>
    <t>CTPAT Members should set up a mechanism to report security related
issues anonymously. When an allegation is received, it should be
investigated, and if applicable, corrective actions should be taken.</t>
  </si>
  <si>
    <t>All shortages, overages, and other significant discrepancies or
anomalies must be investigated and resolved, as appropriate.</t>
  </si>
  <si>
    <t>Arriving cargo should be reconciled against information on the cargo
manifest. Departing cargo should be verified against purchase or
delivery orders.</t>
  </si>
  <si>
    <t>Seal numbers assigned to specific shipments should be transmitted to
the consignee prior to departure.</t>
  </si>
  <si>
    <t>Seal numbers should be electronically printed on the bill of lading or
other shipping documents.</t>
  </si>
  <si>
    <t>NEW: Agricultural Security</t>
  </si>
  <si>
    <t>CTPAT Members must have written procedures designed to prevent
pest contamination to include compliance with Wood Packaging
Materials (WPM) regulations. Pest prevention measures must be
adhered to throughout the supply chain. Measures regarding WPM must
meet the International Plant Protection Convention’s (IPPC) International
Standards for Phytosanitary Measures No. 15 (ISPM 15).</t>
  </si>
  <si>
    <t>People and Physical Security</t>
  </si>
  <si>
    <t>Physical Security</t>
  </si>
  <si>
    <t>All cargo handling and storage facilities, including trailer yards and
offices should have physical barriers and/or deterrents that prevent
unauthorized access.</t>
  </si>
  <si>
    <t>Perimeter fencing should enclose the areas around cargo handling and
storage facilities. If a facility handles cargo, interior fencing should
be used to secure cargo and cargo handling areas. Based on risk,
additional interior fencing should segregate various types of cargo such
as domestic, international, high value, and/or hazardous materials.
Fencing should be regularly inspected for integrity and damage by
designated personnel. If damage is found in the fencing, repairs should
be made as soon as possible.</t>
  </si>
  <si>
    <t>Gates where vehicles and/or personnel enter or exit (as well as other
points of egress) must be manned or monitored. Individuals and
vehicles may be subject to search in accordance with local and labor
laws.</t>
  </si>
  <si>
    <t>Private passenger vehicles must be prohibited from parking in or
adjacent to cargo handling and storage areas.</t>
  </si>
  <si>
    <t>Adequate lighting must be provided inside and outside the facility
including the following areas: entrances and exits, cargo handling and
storage areas, fence lines, and parking areas.</t>
  </si>
  <si>
    <t>Members who rely on security technologies for physical security must
have written policies and procedures governing the use, maintenance,
and protection of security technology.
These policies must include the following:
• Limit access to the locations of controls/hardware for security devices;
• Procedures to test/inspect the technology on a regular basis;
• Inspections include verification that equipment is correctly positioned
and/or working properly;
• Document the results of the inspections and performance testing;
• If corrective actions are warranted, implement and document the
actions taken;
• Documented results must be maintained for a sufficient time for audit
purposes.
If third party (off-site) security monitoring resources are utilized, written
agreements must be in place stipulating critical systems functionality
and authentication protocols such as (but not limited to) security
code changes, adding or subtracting authorized personnel, password
revisions(s), and systems access or denial(s).
Security technology policies and procedures must be reviewed and
updated annually, or more frequently, as risk or circumstances dictate.</t>
  </si>
  <si>
    <t>CTPAT Members should utilize licensed/certified resources when
considering the design and installation of security technology.</t>
  </si>
  <si>
    <t>All security technology infrastructure must be physically secured from
unauthorized access.</t>
  </si>
  <si>
    <t>Security technology systems should be configured with an alternative
power source that will allow the systems to continue to operate in the
event of an unexpected loss of direct power.</t>
  </si>
  <si>
    <t>If camera systems are deployed, cameras should monitor a facility’s
premises and sensitive areas to deter unauthorized access. Alarms
should be used to alert a company to unauthorized access into sensitive
areas.</t>
  </si>
  <si>
    <t>If camera systems are deployed, cameras must be positioned to cover
key areas of facilities that pertain to the import/export process.</t>
  </si>
  <si>
    <t>If camera systems are deployed, cameras should have an alarm/
notification feature, which would signal a “failure to operate/record”
condition.</t>
  </si>
  <si>
    <t>If camera systems are deployed, cameras should be programmed to
record at the highest picture quality setting reasonably available, and be
set to record on a 24/7 basis.</t>
  </si>
  <si>
    <t>Periodic, random reviews of the camera footage must be conducted
(by management, security, or other designated personnel) to verify that
cargo security procedures are being properly followed. Results of the
reviews must be summarized in writing to include any corrective actions
taken. The results must be maintained for a sufficient time for audit
purposes.</t>
  </si>
  <si>
    <t>Recordings of footage covering key import/export processes must
be maintained for a minimum of 14 days after the shipment being
monitored has arrived at the point of destination, where the container is
first opened after clearing Customs.</t>
  </si>
  <si>
    <t>Physical Access Controls</t>
  </si>
  <si>
    <t>CTPAT Members must have written procedures governing how
identification badges and access devices are granted, changed, and
removed.
Where applicable, a personnel identification system must be in place for
positive identification and access control purposes. Access to sensitive
areas must be restricted based on job description or assigned duties.
Removal of access devices must take place upon the employee’s
separation from the company.</t>
  </si>
  <si>
    <t>Visitors, vendors, and service providers must present photo
identification upon arrival, and a log must be maintained that records
the details of the visit. All visitors and service providers should be issued
temporary identification. If temporary identification is used, it must be
visibly displayed at all times during the visit.
The registration log must include the following:
• Date of the visit;
• Visitor’s name;
• Verification of photo identification (type verified such as license or
national ID card). Frequent, well known visitors such as regular
vendors may forego the photo identification, but must still be logged
in and out of the facility;
• Time of arrival;
• Company point of contact; and
• Time of departure.</t>
  </si>
  <si>
    <t>Drivers delivering or receiving cargo must be positively identified before
cargo is received or released. Drivers must present government-issued
photo identification to the facility employee granting access to verify
their identity. If presenting a government-issued photo identification
is not feasible, the facility employee may accept a recognizable form
of photo identification issued by the Highway Carrier company that
employs the driver picking up the load.</t>
  </si>
  <si>
    <t>A cargo pickup log must be kept to register drivers and record the
details of their conveyances when picking up cargo. When drivers arrive
to pick up cargo at a facility, a facility employee must register them in
the cargo pickup log. Upon departure, drivers must be logged out. The
cargo log must be kept secured, and drivers must not be allowed
access to it.
The cargo pickup log must have the following items recorded:
• Driver’s name;
• Date and time of arrival;
• Employer;
• Truck number;
• Trailer number;
• Time of departure;
• The seal number affixed to the shipment at the time of departure.</t>
  </si>
  <si>
    <t>Prior to arrival, the Carrier must notify the facility of the estimated time
of arrival for the scheduled pick up, the name of the driver, and truck
number. Where operationally feasible, CTPAT Members must allow
deliveries and pickups by appointment only.</t>
  </si>
  <si>
    <t>Arriving packages and mail should be periodically screened for
contraband before being admitted.</t>
  </si>
  <si>
    <t>Work requirements for security guards must be contained in written
policies and procedures. Management must periodically verify
compliance with these work instructions and policies through audits,
policy reviews, and simulated exercises.</t>
  </si>
  <si>
    <t>Personnel Security</t>
  </si>
  <si>
    <t>Application information, such as employment history and references,
must be verified prior to employment, to the extent possible and
allowed under the law.</t>
  </si>
  <si>
    <t>In accordance with applicable legal limitations, and the availability of
criminal record databases, employee background screenings should be
conducted. Based on the sensitivity of the position, employee vetting
requirements should extend to temporary workforce and contractors.
Once employed, periodic reinvestigations should be performed based
on cause, and/or the sensitivity of the employee’s position.
Employee background screening should include verification of the
employee’s identity and criminal history that encompass City, State,
Provincial, and Country databases. CTPAT Members and their business
partners should factor in the results of background checks, as
permitted by local statutes, in making hiring decisions. Background
checks are not limited to verification of identity and criminal records.
In areas of greater risk, it may warrant more in-depth investigations.</t>
  </si>
  <si>
    <t>Education, Training, and Awareness</t>
  </si>
  <si>
    <t>Members must establish and maintain a security training and
awareness program to recognize and foster awareness of the security
vulnerabilities to facilities, conveyances, and cargo at each point in
the supply chain, which could be exploited by terrorists or contraband
smugglers. The training program must be comprehensive and cover all
of CTPAT’s security requirements. More in-depth specialized training
must be given to those personnel in sensitive positions.
One of the key aspects of a security program is training. Employees
who understand why security measures are in place are more likely to
adhere to them. Security training must be provided to all employees
and contractors on a regular basis, and newly hired employees and
contractors must receive this training as part of their orientation/job
skills training. Training topics should include protecting access controls,
recognizing internal conspiracies, and reporting procedures
for suspicious activities and security incidents. When possible,
specialized training should include a hands-on demonstration. If a
hands-on demonstration is conducted, the instructor should allow time
for the students to demonstrate the process.
Members must retain evidence of training such as training logs, sign in
sheets (roster), or electronic training records. Training records should
include the date of the training, names of attendees, and the topics of
the training.</t>
  </si>
  <si>
    <t>Drivers and other employee(s) that conduct security and agricultural
inspections of empty conveyances and instruments of international
traffic (IIT) must be trained to inspect their conveyances/IIT for both
security and agricultural purposes.
Refresher training must be conducted periodically, as needed after an
incident or security breach, or when there are changes to company
procedures.
Inspection training must include the following topics:
• Signs of hidden compartments;
• Concealed contraband in naturally occurring compartments; and
• Signs of pest contamination.</t>
  </si>
  <si>
    <t>Personnel in sensitive positions must receive additional specialized
training geared toward the responsibilities that the person holds.
Sensitive positions include staff working directly with cargo or its
documentation as well as personnel involved in controlling access to
sensitive areas or equipment. Such positions include, but are not limited
to, shipping, receiving, mailroom personnel, drivers, dispatch, security
guards, any individuals involved in load assignments, tracking of
conveyances, and/or seal controls. One training topic that must be given
to employees dealing with import/export processes and documentation
is corporate identity theft (and measures to prevent it).</t>
  </si>
  <si>
    <t>CTPAT Members should have measures in places to verify that the
training provided met all training objectives.</t>
  </si>
  <si>
    <t>Specialized training must be provided annually to personnel who
may be able to identify the warning indicators of Trade Based Money
Laundering and Terrorism Financing.</t>
  </si>
  <si>
    <t>Training must be provided to applicable personnel on preventing
visible pest contamination. Training must encompass pest prevention
measures, regulatory requirements applicable to wood packaging
materials (WPM), and identification of infested wood.</t>
  </si>
  <si>
    <t>Personnel must be trained on the company’s cybersecurity policies
and procedures. This must include the need for employees to protect
passwords/passphrases and computer access.</t>
  </si>
  <si>
    <t>Personnel operating and managing security technology systems must
have received training in their operation and maintenance.</t>
  </si>
  <si>
    <t>Training must be given on situational reporting. Employees must be
trained to know what to report, how to report it, and to whom. In
addition to reporting responsibilities, training must also be provided on
what to do after the employee has reported the situation.</t>
  </si>
  <si>
    <t>##</t>
  </si>
  <si>
    <t>MSC #</t>
  </si>
  <si>
    <t>#</t>
  </si>
  <si>
    <t>MSC ID #</t>
  </si>
  <si>
    <t>Contains 8 points</t>
  </si>
  <si>
    <t>Does your organization ensure paper forms and other import/export related paper documentation are secured to prevent unauthorized use.</t>
  </si>
  <si>
    <t>Does the organization utilize licensed/certified resources when considering the design and installation of security technology?</t>
  </si>
  <si>
    <t>Are security technology systems configured with an alternative power source that will allow the systems to continue to operate in the event of an unexpected loss of direct power?</t>
  </si>
  <si>
    <t xml:space="preserve">Upon departure, are drivers must logged out? </t>
  </si>
  <si>
    <t xml:space="preserve">Is the cargo log kept secured preventing driver 
access?
</t>
  </si>
  <si>
    <t>Does the cargo pickup log record:
• Driver’s name;
• Date and time of arrival;
• Employer;
• Truck number;
• Trailer number;
• Time of departure;
• The seal number affixed to the shipment at the time of departure.</t>
  </si>
  <si>
    <t>1.2.1</t>
  </si>
  <si>
    <t>1.2.2</t>
  </si>
  <si>
    <t>Does your organization in emphasize that supply chain security is everyone's responsibility?</t>
  </si>
  <si>
    <t>Does the organization's CTPAT Point of Contact provide regular updates to upper management on issues related to the program, including the, outcomes of audits, security exercises, and validations so informed decisions can be made in CTPAT matters?</t>
  </si>
  <si>
    <t xml:space="preserve">Does the organization have a cross functional team with representation from all relevant departments dedicated to supply chain security? </t>
  </si>
  <si>
    <t>Are the new CTPAT security criteria being integrated into existing company policies and procedures?</t>
  </si>
  <si>
    <t>Does the organization maintain written multi-level review/assessment process that includes a system of checks, balances, and accountability?</t>
  </si>
  <si>
    <t>Does the organization have in place a documented risk assessment process that identifies security vulnerabilities/threats, and incorporates sustainable measures to mitigate vulnerabilities?</t>
  </si>
  <si>
    <t>Does the risk assessment process map cargo throughout the supply chain from point of origin to point of destination?</t>
  </si>
  <si>
    <t>2.2.1</t>
  </si>
  <si>
    <t>Does the cargo mapping include all business partners (customs brokers, 3rd party logistics, carriers, etc.) involved both directly and indirectly in the import/export of goods?</t>
  </si>
  <si>
    <t>2.2.2</t>
  </si>
  <si>
    <t>Does the cargo mapping process document how the cargo moves in and out of transport facilities and cargo hubs noting if the freight is "at rest"  at one of these locations for an extended period of time (freight is more vulnerable when waiting to move to the next leg of its journey)?</t>
  </si>
  <si>
    <t xml:space="preserve">Do you have a risk based process for screening new business partners and monitoring current international suppliers?  </t>
  </si>
  <si>
    <t>3.1.1</t>
  </si>
  <si>
    <t>Does your business partner screening process include checks on activities related to money laundering and terrorist funding?</t>
  </si>
  <si>
    <t xml:space="preserve">Does your organization have a documented social compliance program in place </t>
  </si>
  <si>
    <t>Does your organizations have comprehensive written policies and procedures that covers, at a minimum, all the new CTPAT Cybersecurity criteria?</t>
  </si>
  <si>
    <t>4.2.1</t>
  </si>
  <si>
    <t>Does the organization have policies and procedures to prevent attacks via social engineering?</t>
  </si>
  <si>
    <t>Does you company ensure its security software is current and receives regular updates?</t>
  </si>
  <si>
    <t>4.2.2</t>
  </si>
  <si>
    <t>4.2.3</t>
  </si>
  <si>
    <t>4.3.1</t>
  </si>
  <si>
    <t>4.5.1</t>
  </si>
  <si>
    <t>4.8.1</t>
  </si>
  <si>
    <t>4.9.1</t>
  </si>
  <si>
    <t>4.10</t>
  </si>
  <si>
    <t>4.12.1</t>
  </si>
  <si>
    <t xml:space="preserve">Are conveyances and instruments of international traffic (IIT) stored (at all times) in a secure area to prevent unauthorized access and/or manipulation (which could result in an alteration to the structure of the  IIT or allow doors and seals to be compromised)? </t>
  </si>
  <si>
    <t>5.3.1</t>
  </si>
  <si>
    <t>5.3.2</t>
  </si>
  <si>
    <t>5.3.3</t>
  </si>
  <si>
    <t>5.3.4</t>
  </si>
  <si>
    <t>Does management or security personnel conduct random searches of conveyances after the transportation staff have conducted conveyance/IIT inspections?</t>
  </si>
  <si>
    <t>5.5.1</t>
  </si>
  <si>
    <t>Is the completed container/IIT inspection sheet included in the shipping documentation packet for incoming and outgoing freight?</t>
  </si>
  <si>
    <t>5.8.1</t>
  </si>
  <si>
    <t>5.8.2</t>
  </si>
  <si>
    <t>Are all security inspections performed in an area of controlled access and, if available, monitored via cameras?</t>
  </si>
  <si>
    <t>5.14.1</t>
  </si>
  <si>
    <t>5.4.1</t>
  </si>
  <si>
    <t xml:space="preserve">If a credible or detected threat to the security of a shipment or conveyance is discovered, do you alert business partners in the supply chain that may be affect and law enforcement, as appropriate?   </t>
  </si>
  <si>
    <t>6.1.1</t>
  </si>
  <si>
    <t>6.1.2</t>
  </si>
  <si>
    <t>6.1.3</t>
  </si>
  <si>
    <t>Controlling Access to Seals</t>
  </si>
  <si>
    <t>• Management of seals is restricted to authorized personnel.</t>
  </si>
  <si>
    <t>• Secure storage.</t>
  </si>
  <si>
    <t>Inventory, Distribution, &amp; Tracking (Seal Log)</t>
  </si>
  <si>
    <t>• Recording the receipt of new seals.</t>
  </si>
  <si>
    <t>• Issuance of seals recorded in log. Track seals via the log.</t>
  </si>
  <si>
    <t>• Only trained, authorized personnel may affix seals to IIT.</t>
  </si>
  <si>
    <t>Controlling Seals in Transit</t>
  </si>
  <si>
    <t>• Ensure that packed IITs are sealed.</t>
  </si>
  <si>
    <t>Seals Broken in Transit</t>
  </si>
  <si>
    <t>• If load examined--record replacement seal number.</t>
  </si>
  <si>
    <t>• The driver (or pertinent employee) must immediately notify dispatch</t>
  </si>
  <si>
    <t>(or applicable staff) when a seal is broken, indicate who broke it, and</t>
  </si>
  <si>
    <t>provide the new seal number.</t>
  </si>
  <si>
    <t>of the seal change and the replacement seal number.</t>
  </si>
  <si>
    <t>• The shipper must note the replacement seal number in the seal log.</t>
  </si>
  <si>
    <t>CTPAT Members must have detailed high security seal procedures that
describe how seals are issued and controlled at the facility and during
transit. Written protocols must provide the steps to take if a seal is found
to be altered, tampered with, or has the incorrect seal number to include
documentation of the event, communication protocols to partners, and
investigation of the incident. The findings from the investigation must be
recorded in a report, and any corrective actions must be implemented
as quickly as possible. When the Carrier or facility is a component of a
larger entity, the written procedures must be maintained at the terminal/
local level. Procedures must be reviewed at least once a year.
Written seal controls must include the following elements:
Controlling Access to Seals
• Management of seals is restricted to authorized personnel.
• Secure storage.
Inventory, Distribution, &amp; Tracking (Seal Log)
• Recording the receipt of new seals.
• Issuance of seals recorded in log. Track seals via the log.
• Only trained, authorized personnel may affix seals to IIT.
Controlling Seals in Transit
• Ensure that packed IITs are sealed.
Seals Broken in Transit
• If load examined--record replacement seal number.
• The driver (or pertinent employee) must immediately notify dispatch
(or applicable staff) when a seal is broken, indicate who broke it, and
provide the new seal number.
• The Carrier must immediately notify the shipper, broker, and Importer
of the seal change and the replacement seal number.
• The shipper must note the replacement seal number in the seal log.
Seal Discrepancies
• Hold any seal discovered to be altered or tampered with to aid in the
investigation.
• Investigate the discrepancy; follow-up with corrective measures (if
warranted).
• As applicable, report compromised seals to U.S. Customs and
Border Protection and the appropriate foreign government to aid in
the investigation.</t>
  </si>
  <si>
    <r>
      <rPr>
        <b/>
        <sz val="10"/>
        <color theme="1"/>
        <rFont val="Arial Narrow"/>
        <family val="2"/>
      </rPr>
      <t>Seals Broken in Transit</t>
    </r>
    <r>
      <rPr>
        <sz val="10"/>
        <color theme="1"/>
        <rFont val="Arial Narrow"/>
        <family val="2"/>
      </rPr>
      <t xml:space="preserve">
• If load examined--record replacement seal number.
• The driver (or pertinent employee) must immediately notify dispatch
(or applicable staff) when a seal is broken, indicate who broke it, and
provide the new seal number.
• The Carrier must immediately notify the shipper, broker, and Importer
of the seal change and the replacement seal number.
• The shipper must note the replacement seal number in the seal log.
</t>
    </r>
    <r>
      <rPr>
        <b/>
        <sz val="10"/>
        <color theme="1"/>
        <rFont val="Arial Narrow"/>
        <family val="2"/>
      </rPr>
      <t>Seal Discrepancies</t>
    </r>
    <r>
      <rPr>
        <sz val="10"/>
        <color theme="1"/>
        <rFont val="Arial Narrow"/>
        <family val="2"/>
      </rPr>
      <t xml:space="preserve">
• Hold any seal discovered to be altered or tampered with to aid in the
investigation.
• Investigate the discrepancy; follow-up with corrective measures (if
warranted).
• As applicable, report compromised seals to U.S. Customs and
Border Protection and the appropriate foreign government to aid in
the investigation.</t>
    </r>
  </si>
  <si>
    <r>
      <t xml:space="preserve">CTPAT Members must have detailed high security seal procedures that
describe how seals are issued and controlled at the facility and during
transit. Written protocols must provide the steps to take if a seal is found
to be altered, tampered with, or has the incorrect seal number to include
documentation of the event, communication protocols to partners, and
investigation of the incident. The findings from the investigation must be
recorded in a report, and any corrective actions must be implemented
as quickly as possible. When the Carrier or facility is a component of a
larger entity, the written procedures must be maintained at the terminal/
local level. Procedures must be reviewed at least once a year.
Written seal controls must include the following elements:
</t>
    </r>
    <r>
      <rPr>
        <b/>
        <sz val="10"/>
        <color theme="1"/>
        <rFont val="Arial Narrow"/>
        <family val="2"/>
      </rPr>
      <t>Controlling Access to Seals</t>
    </r>
    <r>
      <rPr>
        <sz val="10"/>
        <color theme="1"/>
        <rFont val="Arial Narrow"/>
        <family val="2"/>
      </rPr>
      <t xml:space="preserve">
• Management of seals is restricted to authorized personnel.
• Secure storage.
</t>
    </r>
    <r>
      <rPr>
        <b/>
        <sz val="10"/>
        <color theme="1"/>
        <rFont val="Arial Narrow"/>
        <family val="2"/>
      </rPr>
      <t xml:space="preserve">Inventory, Distribution, &amp; Tracking (Seal Log)
</t>
    </r>
    <r>
      <rPr>
        <sz val="10"/>
        <color theme="1"/>
        <rFont val="Arial Narrow"/>
        <family val="2"/>
      </rPr>
      <t xml:space="preserve">• Recording the receipt of new seals.
• Issuance of seals recorded in log. Track seals via the log.
• Only trained, authorized personnel may affix seals to IIT.
</t>
    </r>
    <r>
      <rPr>
        <b/>
        <sz val="10"/>
        <color theme="1"/>
        <rFont val="Arial Narrow"/>
        <family val="2"/>
      </rPr>
      <t xml:space="preserve">Controlling Seals in Transit
</t>
    </r>
    <r>
      <rPr>
        <sz val="10"/>
        <color theme="1"/>
        <rFont val="Arial Narrow"/>
        <family val="2"/>
      </rPr>
      <t xml:space="preserve">• Ensure that packed IITs are sealed.
</t>
    </r>
  </si>
  <si>
    <t>6.1.4</t>
  </si>
  <si>
    <t>6.1.5</t>
  </si>
  <si>
    <t>6.1.6</t>
  </si>
  <si>
    <t>6.1.7</t>
  </si>
  <si>
    <t>Do high security seals procedures provide the steps to take if a seal is found to be altered, tampered with, or has the incorrect seal number (to include documentation of the event, communication protocols to partners, and investigation of the incident)?</t>
  </si>
  <si>
    <t>6.6.1</t>
  </si>
  <si>
    <t>Can your organization document that the high security seals used either meet or exceed the most current ISO 17712 standard?</t>
  </si>
  <si>
    <r>
      <t xml:space="preserve">Are containers that can be sealed secured </t>
    </r>
    <r>
      <rPr>
        <b/>
        <sz val="11"/>
        <color theme="1"/>
        <rFont val="Arial Narrow"/>
        <family val="2"/>
      </rPr>
      <t>immediately</t>
    </r>
    <r>
      <rPr>
        <sz val="11"/>
        <color theme="1"/>
        <rFont val="Arial Narrow"/>
        <family val="2"/>
      </rPr>
      <t xml:space="preserve"> after loading/stuffing by the responsible party </t>
    </r>
    <r>
      <rPr>
        <b/>
        <sz val="11"/>
        <color theme="1"/>
        <rFont val="Arial Narrow"/>
        <family val="2"/>
      </rPr>
      <t>(I.e. the shipper or packer acting on the shippers behalf)</t>
    </r>
    <r>
      <rPr>
        <sz val="11"/>
        <color theme="1"/>
        <rFont val="Arial Narrow"/>
        <family val="2"/>
      </rPr>
      <t xml:space="preserve">, with a high security seal that meets or exceeds the most current ISO 17712 high security seals standard (Qualifying cable and bolt seals are both acceptable) ?  </t>
    </r>
  </si>
  <si>
    <t>6.2.1</t>
  </si>
  <si>
    <t xml:space="preserve">Are security measures in place when cargo is staged overnight, or for an extended period of time, to secure the cargo from unauthorized access?  </t>
  </si>
  <si>
    <t>Does your company supervise (Security, Supervisor, or Designed Personnel) the loading or stuffing of cargo into containers/IIT?</t>
  </si>
  <si>
    <t>7.5.1</t>
  </si>
  <si>
    <t>7.30</t>
  </si>
  <si>
    <t>7.29</t>
  </si>
  <si>
    <t>7.25</t>
  </si>
  <si>
    <t>7.28</t>
  </si>
  <si>
    <t>7.28.1</t>
  </si>
  <si>
    <t>7.27</t>
  </si>
  <si>
    <t>7.24</t>
  </si>
  <si>
    <t>7.24.1</t>
  </si>
  <si>
    <t>Do employees know the protocol to challenge an unknown/unauthorized person and the procedure for removing an unauthorized individual from the premises?</t>
  </si>
  <si>
    <t xml:space="preserve">Does your organization have written procedures for reporting an incident that includes an internal escalation process that includes, if applicable, reporting to its SCSS, the closest Port of Entry, any pertinent law enforcement agencies, and business partners that may be part of the affected supply chain?  </t>
  </si>
  <si>
    <t>7.23</t>
  </si>
  <si>
    <t>7.7</t>
  </si>
  <si>
    <t>7.8</t>
  </si>
  <si>
    <t>7.8.1</t>
  </si>
  <si>
    <t>7.2</t>
  </si>
  <si>
    <t>7.6</t>
  </si>
  <si>
    <t>7.10</t>
  </si>
  <si>
    <t>7.10.1</t>
  </si>
  <si>
    <t>7.10.2</t>
  </si>
  <si>
    <t>Does the  Bill of lading information filed with U.S. CBP show the first foreign location/facility where the Carrier takes possession of the cargo destined for the United States  (weight and piece count must be accurate?</t>
  </si>
  <si>
    <t>Previously a strengthened should</t>
  </si>
  <si>
    <t>9.2.1</t>
  </si>
  <si>
    <t>9.2.2</t>
  </si>
  <si>
    <t>9.2.3</t>
  </si>
  <si>
    <t>Are vehicles and/or individuals subject to search in accordance with local and labor laws?</t>
  </si>
  <si>
    <t>9.4.1</t>
  </si>
  <si>
    <t>Are private passenger vehicles prohibited from parking in or adjacent to cargo handling, storage area and conveyances?</t>
  </si>
  <si>
    <t>Is security technology utilized to monitor premises and prevent unauthorized access to sensitive areas?</t>
  </si>
  <si>
    <t>9.8.1</t>
  </si>
  <si>
    <t>9.8.2</t>
  </si>
  <si>
    <t>9.10</t>
  </si>
  <si>
    <t>Previously: New, Should</t>
  </si>
  <si>
    <t>9.13.1</t>
  </si>
  <si>
    <t>9.15.1</t>
  </si>
  <si>
    <t xml:space="preserve">Are recordings of footage covering key import/export processes maintained for a sufficient time for a monitored to allow an investigation to be completed?  </t>
  </si>
  <si>
    <t>9.12.1</t>
  </si>
  <si>
    <t>10.1</t>
  </si>
  <si>
    <t>10.1.1</t>
  </si>
  <si>
    <t>10.2</t>
  </si>
  <si>
    <t>10.3</t>
  </si>
  <si>
    <t>Are delivery drivers required to present a government issued photo ID?</t>
  </si>
  <si>
    <t>10.3.1</t>
  </si>
  <si>
    <t>10.4</t>
  </si>
  <si>
    <t xml:space="preserve"> Do you maintain a cargo pickup log to register drivers and record the details of their conveyances when picking up cargo? </t>
  </si>
  <si>
    <t>10.4.1</t>
  </si>
  <si>
    <t>10.4.2</t>
  </si>
  <si>
    <t>10.4.3</t>
  </si>
  <si>
    <t>10.7</t>
  </si>
  <si>
    <t>10.8</t>
  </si>
  <si>
    <t>10.10</t>
  </si>
  <si>
    <t>10.10.1</t>
  </si>
  <si>
    <t>Are goods are delivered to consignee (or other persons accepting delivery of cargo at the partner's facility) limited to a specific monitored area?</t>
  </si>
  <si>
    <t>10.9</t>
  </si>
  <si>
    <t>Are access control procedures governing how ID badges and access devices are granted, changed, and removed documented?</t>
  </si>
  <si>
    <t>11.1</t>
  </si>
  <si>
    <t>11.2</t>
  </si>
  <si>
    <t>11.2.2</t>
  </si>
  <si>
    <t>11.2.1</t>
  </si>
  <si>
    <t>11.2.3</t>
  </si>
  <si>
    <t>Consistent with country and local laws, are pre-employment background screenings conducted?</t>
  </si>
  <si>
    <t>Does the company have documented, regularly updated and sufficient software/hardware protection to defend IT systems against malware (viruses, spyware, worms, Trojans, etc.) and internal/external intrusion (firewalls) computer systems ?</t>
  </si>
  <si>
    <t>Do written seal controls include the following elements for seals discrepancies:.
• Hold any seal discovered to be altered or tampered with to aid in the
investigation.
• Investigate the discrepancy; follow-up with corrective measures (if warranted).
• As applicable, report compromised seals to U.S. Customs and Border Protection and the appropriate foreign government to aid in
the investigation.</t>
  </si>
  <si>
    <t>Do your organization's Bill of lading/manifesting procedure(s) ensure the Carrier’s cargo manifest accurately reflects the information provided to the Carrier by the shipper or its agent, and is filed with U.S. Customs and Border Protection in a timely manner (weight and piece count must be accurate)?</t>
  </si>
  <si>
    <t xml:space="preserve">Do written policies and procedures governing the use, maintenance, and protection of security technology used for physical security stipulate, at a minimum:
• How access to security technology is controlled/managed or where its hardware (control panels, video recording units, etc. ) is kept, is limited to authorized personnel;
• Procedures to test/inspect the technology on a regular basis;
• Inspections include verification that equipment is correctly positioned and/or working properly;
• Document the results of the inspections and performance testing;
• If corrective actions are warranted, implement and document the actions taken;
• Documented results must be maintained for a sufficient time for audit purposes.
</t>
  </si>
  <si>
    <t>Is there a workforce ID and credential system that identifies, records, and controls individual's access to the facility perimeter and any controlled interior areas(Individuals should only be granted access to the secure areas needed for performance of assigned duties or areas of responsibility)?</t>
  </si>
  <si>
    <t>12.1.2</t>
  </si>
  <si>
    <t>12.1.1</t>
  </si>
  <si>
    <t>12.2.1</t>
  </si>
  <si>
    <t>12.2.2</t>
  </si>
  <si>
    <t>12.10</t>
  </si>
  <si>
    <t>Are employees trained to how to report security incidents and suspicious activities?</t>
  </si>
  <si>
    <t>133</t>
  </si>
  <si>
    <t>MSC ID#</t>
  </si>
  <si>
    <t>Does the supply chain security  awareness program address how to recognize security vulnerabilities to facilities, conveyances, and cargo at each point in the supply chain that could be exploited by terrorists or contraband smugglers and cover all of CTPAT’s security requirements?</t>
  </si>
  <si>
    <t>3.2.1</t>
  </si>
  <si>
    <t>4.13.1</t>
  </si>
  <si>
    <t>4.12.2</t>
  </si>
  <si>
    <t>Export</t>
  </si>
  <si>
    <t xml:space="preserve">Do you have a written CTPAT inspection process that includes both security and agricultural inspections? </t>
  </si>
  <si>
    <t>Do you have access to your carrier’s GPS fleet monitoring system that allows Exports to track the movement of shipments?</t>
  </si>
  <si>
    <t>5.22.1</t>
  </si>
  <si>
    <t>Do you have written detailed high security seal procedures that describes how seals are issued and controlled at the facility and during transit?</t>
  </si>
  <si>
    <t>Are the high security seal procedures maintained at the operating level and reviewed at least once a year and updated as required?</t>
  </si>
  <si>
    <t>134</t>
  </si>
  <si>
    <t>135</t>
  </si>
  <si>
    <t>136</t>
  </si>
  <si>
    <t>137</t>
  </si>
  <si>
    <t>138</t>
  </si>
  <si>
    <t>139</t>
  </si>
  <si>
    <t>140</t>
  </si>
  <si>
    <t>141</t>
  </si>
  <si>
    <t>142</t>
  </si>
  <si>
    <t>143</t>
  </si>
  <si>
    <t>144</t>
  </si>
  <si>
    <t>New Must</t>
  </si>
  <si>
    <t>145</t>
  </si>
  <si>
    <t>146</t>
  </si>
  <si>
    <t>Import</t>
  </si>
  <si>
    <t>Corporate SCS</t>
  </si>
  <si>
    <t>BA SCS</t>
  </si>
  <si>
    <t>HLG</t>
  </si>
  <si>
    <t>Shipping</t>
  </si>
  <si>
    <t>Receiving</t>
  </si>
  <si>
    <t>Procurement</t>
  </si>
  <si>
    <t>Quality</t>
  </si>
  <si>
    <t>IT Security</t>
  </si>
  <si>
    <t>Mail Services</t>
  </si>
  <si>
    <t>Human Resources</t>
  </si>
  <si>
    <t>Documented Procedure</t>
  </si>
  <si>
    <t>Evidence of Implementation</t>
  </si>
  <si>
    <t>Additional Comments/Comp Controls</t>
  </si>
  <si>
    <t>Reviewed</t>
  </si>
  <si>
    <t>Work Instructions</t>
  </si>
  <si>
    <t>Does your organization inspect, on a regular basis, cargo staging areas, and the immediate surrounding areas, to ensure these areas remain free of visible pest contamination?</t>
  </si>
  <si>
    <t>Do you screen parties involved in export transactions against the following US Government entities:
- Bureau of Industry and Security (BIS)
- Directorate of Defense Trade Controls (DDTC)
- Office of Foreign Assets Control (OFAC)</t>
  </si>
  <si>
    <t>Do your approved logistic service providers require transportation providers' drivers to notify the dispatcher of any significant route delays due to weather, traffic, and/or re-routing (Dispatch must independently verify the cause of the delay)?</t>
  </si>
  <si>
    <t>1st release: Strengthened, Must</t>
  </si>
  <si>
    <t>Does the company's high security seal procedure  provide steps to take if a seal is found to be altered, tampered with, or has the incorrect seal number to include documentation of the event, communication protocols to partners, and investigation of the incident?</t>
  </si>
  <si>
    <t xml:space="preserve">Do written procedures for high security seals include the following elements:
- Management of seals;
- Secure storage
- Inventory, Distribution, &amp; Tracking Seal Log:
  *Recording the receipt of new seals
  *Issuance of seals recorded in log;
  *Track seals via the log
  *Only trained/authorized personnel affix to IIT
  </t>
  </si>
  <si>
    <t xml:space="preserve">Do written procedures steps for controlling high security seals in transit and include the following elements:
- When picking up sealed IIT (or after stopping) verify the seal is intact with no signs of tampering;
- Confirm the seal # matches what is noted on the shipping documents.
  </t>
  </si>
  <si>
    <t xml:space="preserve">Do written procedures steps for high security seals broken in transit in transit and include the following elements:
-  If load examined -- record replacement seal #;
- Investigate the discrepancy; follow-up with corrective measures (if warranted);
- As applicable, report compromised seals to SCS Business Area Lead (Corporate is the single point of contact to report to the assigned SCS Specialist)
</t>
  </si>
  <si>
    <t>Do you investigate and resolve all shortages, overages and other significant discrepancies or anomalies investigated and resolved, as appropriate?</t>
  </si>
  <si>
    <t xml:space="preserve">                                      </t>
  </si>
  <si>
    <t xml:space="preserve">                                            </t>
  </si>
  <si>
    <t xml:space="preserve">COMPANY 
SUPPLY CHAIN SECURITY CTPAT ASSESSMENT </t>
  </si>
  <si>
    <t>COMPANY Corporate 
Supply Chain Security Council</t>
  </si>
  <si>
    <t>Are you aware that individuals or entities on BIS, DDTC, and/or OFAC must be reported to your Business Areas SCS so COMPANY's assigned DHS SCSS and relevant authorities can be notified within 24 hours prior to departure.</t>
  </si>
  <si>
    <t>Do you have written in service agreements with designated and approved COMPANY carriers that they must have systems and procedures in place to respond to shipper if/when significant route deviations and late arrivals to the loading dock/area, transfer points, or the final destination occur?</t>
  </si>
  <si>
    <t>Implementing a Robust Self-Assessment Framework
Self-Assessment Goals: 1)  Ensure COMPANYC SCS program is process driven and satisfies current CTPAT criteria, 2) Benchmark and more robust security criteria, Ensure related policies and procedures are organized, clear and up-to-date, 3)  Ensure a well defined chain of command, and 4) Identify areas of non-conformance and key risk factors, and 5) Timely corrective action of any identified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</si>
</sst>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0"/>
      <name val="Arial"/>
      <family val="2"/>
    </font>
    <font>
      <u/>
      <sz val="7.5"/>
      <color theme="10"/>
      <name val="Arial"/>
      <family val="2"/>
    </font>
    <font>
      <b/>
      <sz val="10"/>
      <color indexed="8"/>
      <name val="Arial"/>
      <family val="2"/>
    </font>
    <font>
      <sz val="14"/>
      <color theme="1"/>
      <name val="Calibri"/>
      <family val="2"/>
      <scheme val="minor"/>
    </font>
    <font>
      <sz val="11"/>
      <color theme="0"/>
      <name val="Calibri"/>
      <family val="2"/>
      <scheme val="minor"/>
    </font>
    <font>
      <sz val="11"/>
      <color theme="1"/>
      <name val="Arial Narrow"/>
      <family val="2"/>
    </font>
    <font>
      <b/>
      <sz val="22"/>
      <color theme="0"/>
      <name val="Calibri"/>
      <family val="2"/>
      <scheme val="minor"/>
    </font>
    <font>
      <b/>
      <sz val="11"/>
      <name val="Calibri"/>
      <family val="2"/>
      <scheme val="minor"/>
    </font>
    <font>
      <sz val="11"/>
      <color rgb="FF000000"/>
      <name val="Arial Narrow"/>
      <family val="2"/>
    </font>
    <font>
      <b/>
      <sz val="11"/>
      <color theme="0"/>
      <name val="Calibri"/>
      <family val="2"/>
      <scheme val="minor"/>
    </font>
    <font>
      <b/>
      <sz val="10"/>
      <color theme="0"/>
      <name val="Arial"/>
      <family val="2"/>
    </font>
    <font>
      <b/>
      <sz val="16"/>
      <color rgb="FFFF0000"/>
      <name val="Calibri"/>
      <family val="2"/>
      <scheme val="minor"/>
    </font>
    <font>
      <b/>
      <sz val="18"/>
      <color rgb="FFFF0000"/>
      <name val="Calibri"/>
      <family val="2"/>
      <scheme val="minor"/>
    </font>
    <font>
      <b/>
      <sz val="18"/>
      <color theme="1"/>
      <name val="Calibri"/>
      <family val="2"/>
      <scheme val="minor"/>
    </font>
    <font>
      <b/>
      <sz val="14"/>
      <color rgb="FFFF0000"/>
      <name val="Calibri"/>
      <family val="2"/>
      <scheme val="minor"/>
    </font>
    <font>
      <b/>
      <sz val="12"/>
      <color rgb="FFFF0000"/>
      <name val="Calibri"/>
      <family val="2"/>
      <scheme val="minor"/>
    </font>
    <font>
      <sz val="12"/>
      <color theme="1"/>
      <name val="Calibri"/>
      <family val="2"/>
      <scheme val="minor"/>
    </font>
    <font>
      <sz val="11"/>
      <color theme="3"/>
      <name val="Calibri"/>
      <family val="2"/>
      <scheme val="minor"/>
    </font>
    <font>
      <u/>
      <sz val="14"/>
      <color theme="10"/>
      <name val="Arial"/>
      <family val="2"/>
    </font>
    <font>
      <sz val="14"/>
      <name val="Calibri"/>
      <family val="2"/>
      <scheme val="minor"/>
    </font>
    <font>
      <b/>
      <sz val="14"/>
      <color theme="0"/>
      <name val="Calibri"/>
      <family val="2"/>
      <scheme val="minor"/>
    </font>
    <font>
      <b/>
      <sz val="18"/>
      <color theme="0"/>
      <name val="Calibri"/>
      <family val="2"/>
      <scheme val="minor"/>
    </font>
    <font>
      <sz val="11"/>
      <color rgb="FFFF0000"/>
      <name val="Calibri"/>
      <family val="2"/>
      <scheme val="minor"/>
    </font>
    <font>
      <b/>
      <sz val="11"/>
      <color rgb="FFFF0000"/>
      <name val="Calibri"/>
      <family val="2"/>
      <scheme val="minor"/>
    </font>
    <font>
      <b/>
      <sz val="10"/>
      <color theme="0"/>
      <name val="Arial Narrow"/>
      <family val="2"/>
    </font>
    <font>
      <b/>
      <sz val="11"/>
      <color theme="1"/>
      <name val="Arial Narrow"/>
      <family val="2"/>
    </font>
    <font>
      <sz val="10"/>
      <color theme="1"/>
      <name val="Arial Narrow"/>
      <family val="2"/>
    </font>
    <font>
      <b/>
      <sz val="10"/>
      <color theme="1"/>
      <name val="Arial Narrow"/>
      <family val="2"/>
    </font>
    <font>
      <b/>
      <sz val="10"/>
      <color theme="0"/>
      <name val="Calibri"/>
      <family val="2"/>
      <scheme val="minor"/>
    </font>
  </fonts>
  <fills count="14">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1"/>
        <bgColor indexed="64"/>
      </patternFill>
    </fill>
    <fill>
      <patternFill patternType="solid">
        <fgColor rgb="FF669900"/>
        <bgColor indexed="64"/>
      </patternFill>
    </fill>
    <fill>
      <patternFill patternType="solid">
        <fgColor rgb="FFFFCC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0" fontId="3" fillId="0" borderId="0"/>
    <xf numFmtId="0" fontId="6" fillId="0" borderId="0" applyNumberFormat="0" applyFill="0" applyBorder="0" applyAlignment="0" applyProtection="0">
      <alignment vertical="top"/>
      <protection locked="0"/>
    </xf>
    <xf numFmtId="0" fontId="5" fillId="0" borderId="0"/>
    <xf numFmtId="0" fontId="3" fillId="0" borderId="0"/>
  </cellStyleXfs>
  <cellXfs count="562">
    <xf numFmtId="0" fontId="0" fillId="0" borderId="0" xfId="0"/>
    <xf numFmtId="0" fontId="0" fillId="0" borderId="0" xfId="0" applyBorder="1"/>
    <xf numFmtId="0" fontId="0" fillId="0" borderId="0" xfId="0" applyBorder="1" applyAlignment="1">
      <alignment horizontal="left" vertical="top"/>
    </xf>
    <xf numFmtId="0" fontId="0" fillId="0" borderId="0" xfId="0" applyAlignment="1">
      <alignment vertical="top"/>
    </xf>
    <xf numFmtId="0" fontId="0" fillId="2" borderId="0" xfId="0" applyFill="1"/>
    <xf numFmtId="0" fontId="0" fillId="3" borderId="0" xfId="0" applyFill="1" applyAlignment="1">
      <alignment vertical="top"/>
    </xf>
    <xf numFmtId="0" fontId="0" fillId="6" borderId="0" xfId="0" applyFill="1"/>
    <xf numFmtId="0" fontId="0" fillId="0" borderId="0" xfId="0" applyAlignment="1">
      <alignment wrapText="1"/>
    </xf>
    <xf numFmtId="0" fontId="10" fillId="7" borderId="1" xfId="0" applyFont="1" applyFill="1" applyBorder="1" applyAlignment="1">
      <alignment horizontal="left" vertical="top" wrapText="1"/>
    </xf>
    <xf numFmtId="0" fontId="0" fillId="0" borderId="0" xfId="0" applyBorder="1" applyAlignment="1">
      <alignment horizontal="center" vertical="top"/>
    </xf>
    <xf numFmtId="9" fontId="2" fillId="4" borderId="11" xfId="1" applyFont="1" applyFill="1" applyBorder="1" applyProtection="1"/>
    <xf numFmtId="2" fontId="7" fillId="4" borderId="5" xfId="2" applyNumberFormat="1" applyFont="1" applyFill="1" applyBorder="1" applyAlignment="1" applyProtection="1">
      <alignment wrapText="1"/>
    </xf>
    <xf numFmtId="9" fontId="2" fillId="4" borderId="7" xfId="1" applyFont="1" applyFill="1" applyBorder="1" applyProtection="1"/>
    <xf numFmtId="9" fontId="2" fillId="4" borderId="7" xfId="1" applyFont="1" applyFill="1" applyBorder="1" applyAlignment="1" applyProtection="1">
      <alignment wrapText="1"/>
    </xf>
    <xf numFmtId="0" fontId="0" fillId="0" borderId="0" xfId="0" applyAlignment="1">
      <alignment vertical="top" wrapText="1"/>
    </xf>
    <xf numFmtId="0" fontId="0" fillId="3" borderId="0" xfId="0" applyFill="1" applyAlignment="1">
      <alignment vertical="top" wrapText="1"/>
    </xf>
    <xf numFmtId="0" fontId="0" fillId="8" borderId="0" xfId="0" applyFill="1" applyBorder="1"/>
    <xf numFmtId="0" fontId="0" fillId="8" borderId="23" xfId="0" applyFill="1" applyBorder="1"/>
    <xf numFmtId="0" fontId="0" fillId="8" borderId="15" xfId="0" applyFill="1" applyBorder="1"/>
    <xf numFmtId="0" fontId="0" fillId="8" borderId="19" xfId="0" applyFill="1" applyBorder="1"/>
    <xf numFmtId="0" fontId="0" fillId="8" borderId="15" xfId="0" applyFill="1" applyBorder="1" applyAlignment="1">
      <alignment wrapText="1"/>
    </xf>
    <xf numFmtId="0" fontId="0" fillId="8" borderId="14" xfId="0" applyFill="1" applyBorder="1" applyAlignment="1">
      <alignment horizontal="left" vertical="top"/>
    </xf>
    <xf numFmtId="0" fontId="2" fillId="7" borderId="1" xfId="0" applyFont="1" applyFill="1" applyBorder="1"/>
    <xf numFmtId="2" fontId="7" fillId="7" borderId="12" xfId="2" applyNumberFormat="1" applyFont="1" applyFill="1" applyBorder="1" applyAlignment="1" applyProtection="1">
      <alignment wrapText="1"/>
    </xf>
    <xf numFmtId="2" fontId="4" fillId="7" borderId="13" xfId="2" applyNumberFormat="1" applyFont="1" applyFill="1" applyBorder="1" applyAlignment="1" applyProtection="1">
      <alignment wrapText="1"/>
    </xf>
    <xf numFmtId="0" fontId="2" fillId="7" borderId="13" xfId="0" applyFont="1" applyFill="1" applyBorder="1" applyAlignment="1" applyProtection="1"/>
    <xf numFmtId="2" fontId="7" fillId="7" borderId="10" xfId="2" applyNumberFormat="1" applyFont="1" applyFill="1" applyBorder="1" applyAlignment="1" applyProtection="1">
      <alignment wrapText="1"/>
    </xf>
    <xf numFmtId="0" fontId="2" fillId="7" borderId="1" xfId="0" applyFont="1" applyFill="1" applyBorder="1" applyAlignment="1" applyProtection="1"/>
    <xf numFmtId="0" fontId="2" fillId="7" borderId="1" xfId="0" applyFont="1" applyFill="1" applyBorder="1" applyProtection="1"/>
    <xf numFmtId="0" fontId="2" fillId="7" borderId="27" xfId="0" applyFont="1" applyFill="1" applyBorder="1" applyAlignment="1" applyProtection="1">
      <alignment wrapText="1"/>
    </xf>
    <xf numFmtId="1" fontId="2" fillId="7" borderId="6" xfId="0" applyNumberFormat="1" applyFont="1" applyFill="1" applyBorder="1"/>
    <xf numFmtId="0" fontId="2" fillId="7" borderId="6" xfId="0" applyFont="1" applyFill="1" applyBorder="1"/>
    <xf numFmtId="2" fontId="7" fillId="7" borderId="5" xfId="2" applyNumberFormat="1" applyFont="1" applyFill="1" applyBorder="1" applyAlignment="1" applyProtection="1">
      <alignment wrapText="1"/>
    </xf>
    <xf numFmtId="2" fontId="7" fillId="7" borderId="28" xfId="2" applyNumberFormat="1" applyFont="1" applyFill="1" applyBorder="1" applyAlignment="1" applyProtection="1">
      <alignment wrapText="1"/>
    </xf>
    <xf numFmtId="2" fontId="4" fillId="7" borderId="17" xfId="2" applyNumberFormat="1" applyFont="1" applyFill="1" applyBorder="1" applyAlignment="1" applyProtection="1">
      <alignment wrapText="1"/>
    </xf>
    <xf numFmtId="0" fontId="2" fillId="7" borderId="17" xfId="0" applyFont="1" applyFill="1" applyBorder="1" applyAlignment="1" applyProtection="1"/>
    <xf numFmtId="0" fontId="2" fillId="7" borderId="29" xfId="0" applyFont="1" applyFill="1" applyBorder="1" applyAlignment="1" applyProtection="1">
      <alignment wrapText="1"/>
    </xf>
    <xf numFmtId="0" fontId="2" fillId="7" borderId="1" xfId="0" applyFont="1" applyFill="1" applyBorder="1" applyAlignment="1" applyProtection="1">
      <alignment wrapText="1"/>
    </xf>
    <xf numFmtId="2" fontId="7" fillId="7" borderId="1" xfId="2" applyNumberFormat="1" applyFont="1" applyFill="1" applyBorder="1" applyAlignment="1" applyProtection="1">
      <alignment wrapText="1"/>
    </xf>
    <xf numFmtId="2" fontId="4" fillId="7" borderId="1" xfId="2" applyNumberFormat="1" applyFont="1" applyFill="1" applyBorder="1" applyAlignment="1" applyProtection="1">
      <alignment wrapText="1"/>
    </xf>
    <xf numFmtId="9" fontId="2" fillId="4" borderId="1" xfId="1" applyFont="1" applyFill="1" applyBorder="1" applyProtection="1"/>
    <xf numFmtId="1" fontId="2" fillId="7" borderId="1" xfId="0" applyNumberFormat="1" applyFont="1" applyFill="1" applyBorder="1"/>
    <xf numFmtId="0" fontId="12" fillId="7" borderId="1" xfId="0" applyFont="1" applyFill="1" applyBorder="1" applyProtection="1"/>
    <xf numFmtId="0" fontId="12" fillId="7" borderId="1" xfId="0" applyFont="1" applyFill="1" applyBorder="1" applyAlignment="1" applyProtection="1"/>
    <xf numFmtId="0" fontId="9" fillId="0" borderId="0" xfId="0" applyFont="1" applyBorder="1" applyAlignment="1">
      <alignment horizontal="left" vertical="top"/>
    </xf>
    <xf numFmtId="0" fontId="9" fillId="8" borderId="3" xfId="0" applyFont="1" applyFill="1" applyBorder="1" applyAlignment="1">
      <alignment horizontal="center" vertical="top"/>
    </xf>
    <xf numFmtId="0" fontId="9" fillId="8" borderId="14" xfId="0" applyFont="1" applyFill="1" applyBorder="1" applyAlignment="1">
      <alignment horizontal="center" vertical="top"/>
    </xf>
    <xf numFmtId="0" fontId="9" fillId="0" borderId="0" xfId="0" applyFont="1" applyBorder="1" applyAlignment="1">
      <alignment horizontal="center" vertical="top"/>
    </xf>
    <xf numFmtId="0" fontId="15" fillId="8" borderId="10" xfId="2" applyNumberFormat="1" applyFont="1" applyFill="1" applyBorder="1" applyAlignment="1" applyProtection="1">
      <alignment horizontal="center" vertical="center" wrapText="1"/>
    </xf>
    <xf numFmtId="0" fontId="15" fillId="8" borderId="5" xfId="2" applyNumberFormat="1" applyFont="1" applyFill="1" applyBorder="1" applyAlignment="1" applyProtection="1">
      <alignment horizontal="center" vertical="center" wrapText="1"/>
    </xf>
    <xf numFmtId="0" fontId="14" fillId="8" borderId="10" xfId="0" applyFont="1" applyFill="1" applyBorder="1" applyAlignment="1">
      <alignment horizontal="center" vertical="center" wrapText="1"/>
    </xf>
    <xf numFmtId="0" fontId="0" fillId="7" borderId="1" xfId="0" applyFill="1" applyBorder="1" applyAlignment="1" applyProtection="1">
      <alignment horizontal="center" vertical="center"/>
      <protection locked="0"/>
    </xf>
    <xf numFmtId="0" fontId="0" fillId="7" borderId="11" xfId="0" applyFill="1" applyBorder="1" applyAlignment="1" applyProtection="1">
      <alignment horizontal="center" vertical="center" wrapText="1"/>
      <protection locked="0"/>
    </xf>
    <xf numFmtId="0" fontId="2" fillId="7" borderId="11" xfId="0" applyFont="1" applyFill="1" applyBorder="1" applyAlignment="1">
      <alignment horizontal="center" vertical="center" wrapText="1"/>
    </xf>
    <xf numFmtId="0" fontId="0" fillId="7" borderId="11" xfId="0" applyFill="1" applyBorder="1" applyAlignment="1">
      <alignment horizontal="center" vertical="center"/>
    </xf>
    <xf numFmtId="0" fontId="0" fillId="7" borderId="1" xfId="0" applyFill="1" applyBorder="1" applyAlignment="1">
      <alignment horizontal="center" vertical="center"/>
    </xf>
    <xf numFmtId="0" fontId="10" fillId="7" borderId="21"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0" fillId="7" borderId="6" xfId="0" applyFill="1" applyBorder="1" applyAlignment="1" applyProtection="1">
      <alignment horizontal="center" vertical="center"/>
    </xf>
    <xf numFmtId="0" fontId="0" fillId="5" borderId="6" xfId="0" applyFill="1" applyBorder="1" applyAlignment="1" applyProtection="1">
      <alignment horizontal="center" vertical="center"/>
      <protection hidden="1"/>
    </xf>
    <xf numFmtId="0" fontId="0" fillId="7" borderId="1" xfId="0" applyFont="1" applyFill="1" applyBorder="1" applyAlignment="1">
      <alignment horizontal="center" vertical="center" wrapText="1"/>
    </xf>
    <xf numFmtId="0" fontId="8" fillId="0" borderId="0" xfId="0" applyFont="1" applyProtection="1"/>
    <xf numFmtId="0" fontId="8" fillId="0" borderId="0" xfId="0" applyFont="1" applyAlignment="1" applyProtection="1">
      <alignment wrapText="1"/>
    </xf>
    <xf numFmtId="9" fontId="24" fillId="4" borderId="1" xfId="0" applyNumberFormat="1" applyFont="1" applyFill="1" applyBorder="1" applyAlignment="1" applyProtection="1">
      <alignment horizontal="center"/>
    </xf>
    <xf numFmtId="9" fontId="8" fillId="4" borderId="1" xfId="0" applyNumberFormat="1" applyFont="1" applyFill="1" applyBorder="1" applyAlignment="1" applyProtection="1">
      <alignment horizontal="center"/>
    </xf>
    <xf numFmtId="9" fontId="24" fillId="4" borderId="1" xfId="1" applyFont="1" applyFill="1" applyBorder="1" applyAlignment="1" applyProtection="1">
      <alignment horizontal="center"/>
    </xf>
    <xf numFmtId="9" fontId="24" fillId="4" borderId="11" xfId="1" applyFont="1" applyFill="1" applyBorder="1" applyAlignment="1" applyProtection="1">
      <alignment horizontal="center"/>
    </xf>
    <xf numFmtId="9" fontId="24" fillId="4" borderId="11" xfId="0" applyNumberFormat="1" applyFont="1" applyFill="1" applyBorder="1" applyAlignment="1" applyProtection="1">
      <alignment horizontal="center"/>
    </xf>
    <xf numFmtId="0" fontId="23" fillId="7" borderId="10" xfId="3" applyFont="1" applyFill="1" applyBorder="1" applyAlignment="1" applyProtection="1">
      <alignment wrapText="1"/>
    </xf>
    <xf numFmtId="9" fontId="8" fillId="4" borderId="11" xfId="0" applyNumberFormat="1" applyFont="1" applyFill="1" applyBorder="1" applyAlignment="1" applyProtection="1">
      <alignment horizontal="center"/>
    </xf>
    <xf numFmtId="0" fontId="23" fillId="0" borderId="8" xfId="3" applyFont="1" applyFill="1" applyBorder="1" applyAlignment="1" applyProtection="1"/>
    <xf numFmtId="0" fontId="11" fillId="8" borderId="20" xfId="0" applyFont="1" applyFill="1" applyBorder="1" applyAlignment="1" applyProtection="1">
      <alignment wrapText="1"/>
    </xf>
    <xf numFmtId="0" fontId="25" fillId="8" borderId="21" xfId="0" applyFont="1" applyFill="1" applyBorder="1" applyAlignment="1" applyProtection="1">
      <alignment wrapText="1"/>
    </xf>
    <xf numFmtId="0" fontId="25" fillId="8" borderId="22" xfId="0" applyFont="1" applyFill="1" applyBorder="1" applyAlignment="1" applyProtection="1">
      <alignment wrapText="1"/>
    </xf>
    <xf numFmtId="0" fontId="2" fillId="7" borderId="17" xfId="0" applyFont="1" applyFill="1" applyBorder="1" applyAlignment="1" applyProtection="1">
      <alignment wrapText="1"/>
    </xf>
    <xf numFmtId="0" fontId="2" fillId="7" borderId="13" xfId="0" applyFont="1" applyFill="1" applyBorder="1" applyAlignment="1" applyProtection="1">
      <alignment wrapText="1"/>
    </xf>
    <xf numFmtId="0" fontId="14" fillId="8" borderId="2" xfId="0" applyFont="1" applyFill="1" applyBorder="1" applyAlignment="1">
      <alignment wrapText="1"/>
    </xf>
    <xf numFmtId="0" fontId="14" fillId="8" borderId="2" xfId="0" applyFont="1" applyFill="1" applyBorder="1" applyAlignment="1" applyProtection="1">
      <alignment wrapText="1"/>
    </xf>
    <xf numFmtId="0" fontId="14" fillId="8" borderId="16" xfId="0" applyFont="1" applyFill="1" applyBorder="1" applyAlignment="1">
      <alignment wrapText="1"/>
    </xf>
    <xf numFmtId="0" fontId="2" fillId="7" borderId="1" xfId="0" applyFont="1" applyFill="1" applyBorder="1" applyAlignment="1">
      <alignment wrapText="1"/>
    </xf>
    <xf numFmtId="0" fontId="0" fillId="0" borderId="0" xfId="0" applyAlignment="1">
      <alignment horizontal="left"/>
    </xf>
    <xf numFmtId="0" fontId="0" fillId="0" borderId="0" xfId="0" applyAlignment="1">
      <alignment horizontal="left" vertical="top"/>
    </xf>
    <xf numFmtId="0" fontId="0" fillId="0" borderId="47" xfId="0" applyBorder="1" applyAlignment="1">
      <alignment horizontal="left" vertical="top" wrapText="1"/>
    </xf>
    <xf numFmtId="0" fontId="0" fillId="0" borderId="48" xfId="0" applyBorder="1" applyAlignment="1">
      <alignment horizontal="left" vertical="top" wrapText="1"/>
    </xf>
    <xf numFmtId="0" fontId="14" fillId="8" borderId="16" xfId="0" applyFont="1" applyFill="1" applyBorder="1" applyAlignment="1">
      <alignment horizontal="center"/>
    </xf>
    <xf numFmtId="0" fontId="14" fillId="8" borderId="28" xfId="0" applyFont="1" applyFill="1" applyBorder="1" applyAlignment="1">
      <alignment horizontal="center"/>
    </xf>
    <xf numFmtId="0" fontId="14" fillId="8" borderId="17" xfId="0" applyFont="1" applyFill="1" applyBorder="1" applyAlignment="1">
      <alignment horizontal="center"/>
    </xf>
    <xf numFmtId="0" fontId="2" fillId="0" borderId="47" xfId="0" applyFont="1" applyBorder="1" applyAlignment="1">
      <alignment horizontal="center"/>
    </xf>
    <xf numFmtId="0" fontId="0" fillId="9" borderId="47" xfId="0" applyFill="1" applyBorder="1" applyAlignment="1">
      <alignment horizontal="left" vertical="top" wrapText="1"/>
    </xf>
    <xf numFmtId="0" fontId="0" fillId="9" borderId="48" xfId="0" applyFill="1" applyBorder="1" applyAlignment="1">
      <alignment horizontal="left" vertical="top" wrapText="1"/>
    </xf>
    <xf numFmtId="0" fontId="0" fillId="9" borderId="48" xfId="0" applyFill="1" applyBorder="1" applyAlignment="1">
      <alignment wrapText="1"/>
    </xf>
    <xf numFmtId="0" fontId="0" fillId="9" borderId="49" xfId="0" applyFill="1" applyBorder="1"/>
    <xf numFmtId="0" fontId="0" fillId="9" borderId="49" xfId="0" applyFill="1" applyBorder="1" applyAlignment="1">
      <alignment horizontal="left"/>
    </xf>
    <xf numFmtId="0" fontId="0" fillId="0" borderId="48" xfId="0" applyFont="1" applyBorder="1" applyAlignment="1">
      <alignment wrapText="1"/>
    </xf>
    <xf numFmtId="0" fontId="0" fillId="0" borderId="48" xfId="0" applyFont="1" applyBorder="1" applyAlignment="1">
      <alignment horizontal="left"/>
    </xf>
    <xf numFmtId="0" fontId="0" fillId="0" borderId="48" xfId="0" applyFont="1" applyBorder="1" applyAlignment="1">
      <alignment horizontal="left" indent="2"/>
    </xf>
    <xf numFmtId="0" fontId="0" fillId="0" borderId="49" xfId="0" applyFont="1" applyBorder="1" applyAlignment="1">
      <alignment horizontal="left"/>
    </xf>
    <xf numFmtId="0" fontId="2" fillId="9" borderId="47" xfId="0" applyFont="1" applyFill="1" applyBorder="1" applyAlignment="1">
      <alignment horizontal="center" vertical="top" wrapText="1"/>
    </xf>
    <xf numFmtId="0" fontId="2" fillId="0" borderId="47" xfId="0" applyFont="1" applyBorder="1" applyAlignment="1">
      <alignment horizontal="center" vertical="top" wrapText="1"/>
    </xf>
    <xf numFmtId="0" fontId="0" fillId="9" borderId="14" xfId="0" applyFill="1" applyBorder="1" applyAlignment="1">
      <alignment horizontal="left" vertical="top"/>
    </xf>
    <xf numFmtId="0" fontId="0" fillId="0" borderId="49" xfId="0" applyBorder="1" applyAlignment="1">
      <alignment horizontal="left" vertical="top" wrapText="1"/>
    </xf>
    <xf numFmtId="0" fontId="0" fillId="9" borderId="49" xfId="0" applyFill="1" applyBorder="1" applyAlignment="1">
      <alignment horizontal="left" vertical="top" wrapText="1"/>
    </xf>
    <xf numFmtId="0" fontId="0" fillId="9" borderId="48" xfId="0" applyFill="1" applyBorder="1" applyAlignment="1">
      <alignment horizontal="left" vertical="top" wrapText="1" indent="1"/>
    </xf>
    <xf numFmtId="0" fontId="0" fillId="0" borderId="49" xfId="0" applyBorder="1" applyAlignment="1">
      <alignment wrapText="1"/>
    </xf>
    <xf numFmtId="0" fontId="9" fillId="8" borderId="15" xfId="0" applyFont="1" applyFill="1" applyBorder="1" applyAlignment="1">
      <alignment horizontal="center" vertical="top"/>
    </xf>
    <xf numFmtId="0" fontId="14" fillId="8" borderId="20" xfId="0" applyFont="1" applyFill="1" applyBorder="1" applyAlignment="1">
      <alignment horizontal="center" textRotation="90"/>
    </xf>
    <xf numFmtId="0" fontId="14" fillId="8" borderId="54" xfId="0" applyFont="1" applyFill="1" applyBorder="1" applyAlignment="1">
      <alignment horizontal="center" textRotation="90"/>
    </xf>
    <xf numFmtId="0" fontId="0" fillId="8" borderId="15" xfId="0" applyFill="1" applyBorder="1" applyAlignment="1">
      <alignment horizontal="left" vertical="top"/>
    </xf>
    <xf numFmtId="0" fontId="14" fillId="8" borderId="20" xfId="0" applyFont="1" applyFill="1" applyBorder="1" applyAlignment="1">
      <alignment horizontal="center" vertical="top" textRotation="90"/>
    </xf>
    <xf numFmtId="0" fontId="14" fillId="8" borderId="54" xfId="0" applyFont="1" applyFill="1" applyBorder="1" applyAlignment="1">
      <alignment horizontal="center" vertical="top" textRotation="90"/>
    </xf>
    <xf numFmtId="0" fontId="27" fillId="7" borderId="11" xfId="0" applyFont="1" applyFill="1" applyBorder="1" applyAlignment="1">
      <alignment horizontal="center" vertical="center" wrapText="1"/>
    </xf>
    <xf numFmtId="9" fontId="2" fillId="0" borderId="11" xfId="1" applyFont="1" applyFill="1" applyBorder="1" applyAlignment="1" applyProtection="1">
      <alignment wrapText="1"/>
    </xf>
    <xf numFmtId="0" fontId="29" fillId="8" borderId="10" xfId="2" applyNumberFormat="1" applyFont="1" applyFill="1" applyBorder="1" applyAlignment="1" applyProtection="1">
      <alignment horizontal="left" vertical="center" wrapText="1"/>
    </xf>
    <xf numFmtId="0" fontId="29" fillId="8" borderId="1" xfId="0" applyFont="1" applyFill="1" applyBorder="1" applyAlignment="1">
      <alignment horizontal="left" vertical="center"/>
    </xf>
    <xf numFmtId="0" fontId="29" fillId="8" borderId="10" xfId="0" applyFont="1" applyFill="1" applyBorder="1" applyAlignment="1">
      <alignment horizontal="center" vertical="center" wrapText="1"/>
    </xf>
    <xf numFmtId="0" fontId="0" fillId="0" borderId="15" xfId="0" applyBorder="1" applyAlignment="1"/>
    <xf numFmtId="0" fontId="0" fillId="0" borderId="19" xfId="0" applyBorder="1" applyAlignment="1"/>
    <xf numFmtId="0" fontId="11" fillId="8" borderId="14" xfId="0" applyFont="1" applyFill="1" applyBorder="1" applyAlignment="1">
      <alignment horizontal="left" vertical="top" wrapText="1"/>
    </xf>
    <xf numFmtId="0" fontId="11" fillId="8" borderId="15" xfId="0" applyFont="1" applyFill="1" applyBorder="1" applyAlignment="1">
      <alignment horizontal="left" vertical="top" wrapText="1"/>
    </xf>
    <xf numFmtId="0" fontId="9" fillId="8" borderId="15" xfId="0" applyFont="1" applyFill="1" applyBorder="1" applyAlignment="1">
      <alignment wrapText="1"/>
    </xf>
    <xf numFmtId="0" fontId="0" fillId="8" borderId="8" xfId="0" applyFill="1" applyBorder="1" applyAlignment="1">
      <alignment horizontal="left" vertical="top"/>
    </xf>
    <xf numFmtId="0" fontId="0" fillId="8" borderId="0" xfId="0" applyFill="1" applyBorder="1" applyAlignment="1">
      <alignment horizontal="left" vertical="top"/>
    </xf>
    <xf numFmtId="0" fontId="0" fillId="0" borderId="0" xfId="0"/>
    <xf numFmtId="0" fontId="0" fillId="0" borderId="0" xfId="0" applyBorder="1" applyAlignment="1">
      <alignment horizontal="left" vertical="top"/>
    </xf>
    <xf numFmtId="0" fontId="0" fillId="0" borderId="1" xfId="0" applyBorder="1"/>
    <xf numFmtId="0" fontId="0" fillId="0" borderId="0" xfId="0" applyAlignment="1">
      <alignment vertical="top" wrapText="1"/>
    </xf>
    <xf numFmtId="0" fontId="0" fillId="3" borderId="0" xfId="0" applyFill="1" applyAlignment="1">
      <alignment vertical="top" wrapText="1"/>
    </xf>
    <xf numFmtId="0" fontId="2" fillId="7" borderId="1" xfId="0" applyFont="1" applyFill="1" applyBorder="1"/>
    <xf numFmtId="0" fontId="2" fillId="7" borderId="1" xfId="0" applyFont="1" applyFill="1" applyBorder="1" applyProtection="1"/>
    <xf numFmtId="0" fontId="2" fillId="7" borderId="1" xfId="0" applyFont="1" applyFill="1" applyBorder="1" applyAlignment="1" applyProtection="1">
      <alignment wrapText="1"/>
    </xf>
    <xf numFmtId="2" fontId="7" fillId="7" borderId="1" xfId="2" applyNumberFormat="1" applyFont="1" applyFill="1" applyBorder="1" applyAlignment="1" applyProtection="1">
      <alignment wrapText="1"/>
    </xf>
    <xf numFmtId="2" fontId="4" fillId="7" borderId="1" xfId="2" applyNumberFormat="1" applyFont="1" applyFill="1" applyBorder="1" applyAlignment="1" applyProtection="1">
      <alignment wrapText="1"/>
    </xf>
    <xf numFmtId="9" fontId="2" fillId="4" borderId="1" xfId="1" applyFont="1" applyFill="1" applyBorder="1" applyProtection="1"/>
    <xf numFmtId="1" fontId="2" fillId="7" borderId="1" xfId="0" applyNumberFormat="1" applyFont="1" applyFill="1" applyBorder="1"/>
    <xf numFmtId="0" fontId="12" fillId="7" borderId="1" xfId="0" applyFont="1" applyFill="1" applyBorder="1" applyProtection="1"/>
    <xf numFmtId="0" fontId="12" fillId="7" borderId="1" xfId="0" applyFont="1" applyFill="1" applyBorder="1" applyAlignment="1" applyProtection="1"/>
    <xf numFmtId="0" fontId="0" fillId="7" borderId="1" xfId="0" applyFill="1" applyBorder="1" applyAlignment="1" applyProtection="1">
      <alignment horizontal="center" vertical="center"/>
    </xf>
    <xf numFmtId="0" fontId="0" fillId="5" borderId="1" xfId="0" applyFill="1" applyBorder="1" applyAlignment="1" applyProtection="1">
      <alignment horizontal="center" vertical="center"/>
      <protection hidden="1"/>
    </xf>
    <xf numFmtId="0" fontId="10" fillId="7"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7" borderId="1" xfId="0" applyFill="1" applyBorder="1" applyAlignment="1" applyProtection="1">
      <alignment horizontal="center" vertical="center" wrapText="1"/>
      <protection locked="0"/>
    </xf>
    <xf numFmtId="0" fontId="0" fillId="0" borderId="11" xfId="0" applyBorder="1" applyAlignment="1">
      <alignment horizontal="center" vertical="center"/>
    </xf>
    <xf numFmtId="49" fontId="31" fillId="0" borderId="1" xfId="0" applyNumberFormat="1" applyFont="1" applyBorder="1" applyAlignment="1">
      <alignment horizontal="left" vertical="top" wrapText="1"/>
    </xf>
    <xf numFmtId="0" fontId="32" fillId="4" borderId="20" xfId="0" applyFont="1" applyFill="1" applyBorder="1" applyAlignment="1">
      <alignment horizontal="left" vertical="top"/>
    </xf>
    <xf numFmtId="0" fontId="32" fillId="4" borderId="54" xfId="0" applyFont="1" applyFill="1" applyBorder="1" applyAlignment="1">
      <alignment horizontal="left" vertical="top" wrapText="1"/>
    </xf>
    <xf numFmtId="0" fontId="32" fillId="10" borderId="21" xfId="0" applyFont="1" applyFill="1" applyBorder="1" applyAlignment="1">
      <alignment horizontal="left" vertical="top" wrapText="1"/>
    </xf>
    <xf numFmtId="0" fontId="32" fillId="4" borderId="21" xfId="0" applyFont="1" applyFill="1" applyBorder="1" applyAlignment="1">
      <alignment horizontal="left" vertical="top"/>
    </xf>
    <xf numFmtId="0" fontId="32" fillId="10" borderId="22" xfId="0" applyFont="1" applyFill="1" applyBorder="1" applyAlignment="1">
      <alignment horizontal="left" vertical="top" wrapText="1"/>
    </xf>
    <xf numFmtId="0" fontId="31" fillId="0" borderId="0" xfId="0" applyFont="1" applyAlignment="1">
      <alignment horizontal="left" vertical="top"/>
    </xf>
    <xf numFmtId="0" fontId="32" fillId="0" borderId="10" xfId="0" applyFont="1" applyBorder="1" applyAlignment="1">
      <alignment horizontal="left" vertical="top"/>
    </xf>
    <xf numFmtId="0" fontId="32" fillId="0" borderId="55" xfId="0" applyFont="1" applyBorder="1" applyAlignment="1">
      <alignment horizontal="left" vertical="top" wrapText="1"/>
    </xf>
    <xf numFmtId="0" fontId="32" fillId="0" borderId="1" xfId="0" applyFont="1" applyBorder="1" applyAlignment="1">
      <alignment horizontal="left" vertical="top" wrapText="1"/>
    </xf>
    <xf numFmtId="0" fontId="32" fillId="0" borderId="11" xfId="0" applyFont="1" applyBorder="1" applyAlignment="1">
      <alignment horizontal="left" vertical="top" wrapText="1"/>
    </xf>
    <xf numFmtId="49" fontId="32" fillId="0" borderId="10" xfId="0" applyNumberFormat="1" applyFont="1" applyBorder="1" applyAlignment="1">
      <alignment horizontal="left" vertical="top"/>
    </xf>
    <xf numFmtId="49" fontId="32" fillId="0" borderId="55" xfId="0" applyNumberFormat="1" applyFont="1" applyBorder="1" applyAlignment="1">
      <alignment horizontal="left" vertical="top" wrapText="1"/>
    </xf>
    <xf numFmtId="49" fontId="32" fillId="0" borderId="5" xfId="0" applyNumberFormat="1" applyFont="1" applyBorder="1" applyAlignment="1">
      <alignment horizontal="left" vertical="top"/>
    </xf>
    <xf numFmtId="0" fontId="32" fillId="0" borderId="6" xfId="0" applyFont="1" applyBorder="1" applyAlignment="1">
      <alignment horizontal="left" vertical="top" wrapText="1"/>
    </xf>
    <xf numFmtId="49" fontId="31" fillId="0" borderId="6" xfId="0" applyNumberFormat="1" applyFont="1" applyBorder="1" applyAlignment="1">
      <alignment horizontal="left" vertical="top" wrapText="1"/>
    </xf>
    <xf numFmtId="0" fontId="32" fillId="0" borderId="7" xfId="0" applyFont="1" applyBorder="1" applyAlignment="1">
      <alignment horizontal="left" vertical="top" wrapText="1"/>
    </xf>
    <xf numFmtId="0" fontId="31" fillId="0" borderId="0" xfId="0" applyFont="1" applyAlignment="1">
      <alignment horizontal="left" vertical="top" wrapText="1"/>
    </xf>
    <xf numFmtId="0" fontId="33" fillId="8" borderId="10" xfId="0" applyFont="1" applyFill="1" applyBorder="1" applyAlignment="1">
      <alignment horizontal="center" vertical="center" wrapText="1"/>
    </xf>
    <xf numFmtId="49" fontId="0" fillId="0" borderId="0" xfId="0" applyNumberFormat="1" applyBorder="1" applyAlignment="1">
      <alignment horizontal="left" vertical="center"/>
    </xf>
    <xf numFmtId="0" fontId="29" fillId="8" borderId="10" xfId="0" applyFont="1" applyFill="1" applyBorder="1" applyAlignment="1">
      <alignment horizontal="center" vertical="center"/>
    </xf>
    <xf numFmtId="0" fontId="2" fillId="0" borderId="0" xfId="0" applyFont="1" applyAlignment="1">
      <alignment horizontal="left"/>
    </xf>
    <xf numFmtId="0" fontId="10" fillId="7" borderId="1"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xf>
    <xf numFmtId="0" fontId="10" fillId="5" borderId="1" xfId="0" applyFont="1" applyFill="1" applyBorder="1" applyAlignment="1" applyProtection="1">
      <alignment horizontal="center" vertical="center"/>
      <protection hidden="1"/>
    </xf>
    <xf numFmtId="0" fontId="30" fillId="7" borderId="11" xfId="0" applyFont="1" applyFill="1" applyBorder="1" applyAlignment="1">
      <alignment horizontal="left" vertical="center" wrapText="1"/>
    </xf>
    <xf numFmtId="0" fontId="30" fillId="0" borderId="11" xfId="0" applyFont="1" applyBorder="1" applyAlignment="1">
      <alignment horizontal="left" vertical="center"/>
    </xf>
    <xf numFmtId="0" fontId="10" fillId="7" borderId="11" xfId="0" applyFont="1" applyFill="1" applyBorder="1" applyAlignment="1">
      <alignment horizontal="left" vertical="center" wrapText="1"/>
    </xf>
    <xf numFmtId="0" fontId="30" fillId="7" borderId="11" xfId="0" applyFont="1" applyFill="1" applyBorder="1" applyAlignment="1">
      <alignment horizontal="left" vertical="center"/>
    </xf>
    <xf numFmtId="0" fontId="10" fillId="0" borderId="11" xfId="0" applyFont="1" applyFill="1" applyBorder="1" applyAlignment="1">
      <alignment horizontal="left" vertical="center" wrapText="1"/>
    </xf>
    <xf numFmtId="2" fontId="4" fillId="7" borderId="63" xfId="2" applyNumberFormat="1" applyFont="1" applyFill="1" applyBorder="1" applyAlignment="1" applyProtection="1">
      <alignment wrapText="1"/>
    </xf>
    <xf numFmtId="0" fontId="2" fillId="7" borderId="63" xfId="0" applyFont="1" applyFill="1" applyBorder="1" applyAlignment="1" applyProtection="1"/>
    <xf numFmtId="0" fontId="2" fillId="7" borderId="63" xfId="0" applyFont="1" applyFill="1" applyBorder="1" applyAlignment="1" applyProtection="1">
      <alignment wrapText="1"/>
    </xf>
    <xf numFmtId="49" fontId="29" fillId="8" borderId="10" xfId="0" applyNumberFormat="1" applyFont="1" applyFill="1" applyBorder="1" applyAlignment="1">
      <alignment vertical="center" wrapText="1"/>
    </xf>
    <xf numFmtId="0" fontId="29" fillId="8" borderId="10" xfId="0" applyFont="1" applyFill="1" applyBorder="1" applyAlignment="1">
      <alignment horizontal="left" vertical="center" wrapText="1"/>
    </xf>
    <xf numFmtId="0" fontId="29" fillId="8" borderId="10" xfId="2" applyNumberFormat="1" applyFont="1" applyFill="1" applyBorder="1" applyAlignment="1" applyProtection="1">
      <alignment horizontal="center" vertical="center" wrapText="1"/>
    </xf>
    <xf numFmtId="0" fontId="0" fillId="7" borderId="11" xfId="0" applyFill="1" applyBorder="1" applyAlignment="1" applyProtection="1">
      <alignment horizontal="left" vertical="center" wrapText="1"/>
      <protection locked="0"/>
    </xf>
    <xf numFmtId="0" fontId="14" fillId="8" borderId="13" xfId="0" applyFont="1" applyFill="1" applyBorder="1" applyAlignment="1">
      <alignment wrapText="1"/>
    </xf>
    <xf numFmtId="0" fontId="14" fillId="8" borderId="13" xfId="0" applyFont="1" applyFill="1" applyBorder="1" applyAlignment="1" applyProtection="1">
      <alignment wrapText="1"/>
    </xf>
    <xf numFmtId="0" fontId="14" fillId="8" borderId="27" xfId="0" applyFont="1" applyFill="1" applyBorder="1" applyAlignment="1">
      <alignment wrapText="1"/>
    </xf>
    <xf numFmtId="0" fontId="9" fillId="8" borderId="14" xfId="0" applyFont="1" applyFill="1" applyBorder="1" applyAlignment="1">
      <alignment horizontal="left" vertical="top"/>
    </xf>
    <xf numFmtId="0" fontId="9" fillId="8" borderId="15" xfId="0" applyFont="1" applyFill="1" applyBorder="1" applyAlignment="1">
      <alignment horizontal="left" vertical="top"/>
    </xf>
    <xf numFmtId="2" fontId="7" fillId="11" borderId="10" xfId="2" applyNumberFormat="1" applyFont="1" applyFill="1" applyBorder="1" applyAlignment="1" applyProtection="1">
      <alignment wrapText="1"/>
    </xf>
    <xf numFmtId="1" fontId="4" fillId="11" borderId="1" xfId="2" applyNumberFormat="1" applyFont="1" applyFill="1" applyBorder="1" applyAlignment="1" applyProtection="1">
      <alignment wrapText="1"/>
    </xf>
    <xf numFmtId="0" fontId="2" fillId="11" borderId="1" xfId="0" applyFont="1" applyFill="1" applyBorder="1" applyAlignment="1" applyProtection="1"/>
    <xf numFmtId="0" fontId="2" fillId="11" borderId="11" xfId="0" applyFont="1" applyFill="1" applyBorder="1" applyProtection="1"/>
    <xf numFmtId="0" fontId="0" fillId="11" borderId="0" xfId="0" applyFill="1" applyBorder="1"/>
    <xf numFmtId="0" fontId="0" fillId="11" borderId="0" xfId="0" applyFill="1"/>
    <xf numFmtId="0" fontId="2" fillId="11" borderId="1" xfId="0" applyFont="1" applyFill="1" applyBorder="1" applyProtection="1"/>
    <xf numFmtId="9" fontId="2" fillId="11" borderId="11" xfId="1" applyFont="1" applyFill="1" applyBorder="1" applyProtection="1"/>
    <xf numFmtId="0" fontId="2" fillId="11" borderId="11" xfId="0" applyFont="1" applyFill="1" applyBorder="1" applyAlignment="1" applyProtection="1">
      <alignment wrapText="1"/>
    </xf>
    <xf numFmtId="9" fontId="2" fillId="11" borderId="11" xfId="1" applyFont="1" applyFill="1" applyBorder="1" applyAlignment="1" applyProtection="1">
      <alignment wrapText="1"/>
    </xf>
    <xf numFmtId="2" fontId="7" fillId="11" borderId="1" xfId="2" applyNumberFormat="1" applyFont="1" applyFill="1" applyBorder="1" applyAlignment="1" applyProtection="1">
      <alignment wrapText="1"/>
    </xf>
    <xf numFmtId="9" fontId="2" fillId="11" borderId="1" xfId="1" applyFont="1" applyFill="1" applyBorder="1" applyProtection="1"/>
    <xf numFmtId="2" fontId="7" fillId="7" borderId="1" xfId="2" applyNumberFormat="1" applyFont="1" applyFill="1" applyBorder="1" applyAlignment="1" applyProtection="1">
      <alignment horizontal="left" wrapText="1"/>
    </xf>
    <xf numFmtId="0" fontId="10" fillId="7" borderId="11" xfId="0" applyFont="1" applyFill="1" applyBorder="1" applyAlignment="1">
      <alignment horizontal="center" vertical="center" wrapText="1"/>
    </xf>
    <xf numFmtId="0" fontId="12" fillId="11" borderId="1" xfId="0" applyFont="1" applyFill="1" applyBorder="1" applyAlignment="1" applyProtection="1"/>
    <xf numFmtId="0" fontId="12" fillId="11" borderId="1" xfId="0" applyFont="1" applyFill="1" applyBorder="1" applyProtection="1"/>
    <xf numFmtId="0" fontId="33" fillId="8" borderId="10" xfId="0" applyFont="1" applyFill="1" applyBorder="1" applyAlignment="1">
      <alignment horizontal="left" vertical="center" wrapText="1"/>
    </xf>
    <xf numFmtId="0" fontId="33" fillId="8" borderId="32" xfId="0" applyFont="1" applyFill="1" applyBorder="1" applyAlignment="1">
      <alignment horizontal="left" vertical="center" wrapText="1"/>
    </xf>
    <xf numFmtId="0" fontId="29" fillId="8" borderId="32" xfId="0" applyFont="1" applyFill="1" applyBorder="1" applyAlignment="1">
      <alignment horizontal="left" vertical="center"/>
    </xf>
    <xf numFmtId="49" fontId="29" fillId="8" borderId="32" xfId="0" applyNumberFormat="1" applyFont="1" applyFill="1" applyBorder="1" applyAlignment="1">
      <alignment horizontal="left" vertical="center"/>
    </xf>
    <xf numFmtId="49" fontId="10" fillId="7" borderId="20" xfId="0" applyNumberFormat="1" applyFont="1" applyFill="1" applyBorder="1" applyAlignment="1">
      <alignment horizontal="left" vertical="top" wrapText="1"/>
    </xf>
    <xf numFmtId="0" fontId="0" fillId="7" borderId="21" xfId="0" applyFill="1" applyBorder="1" applyAlignment="1" applyProtection="1">
      <alignment horizontal="center" vertical="center"/>
      <protection locked="0"/>
    </xf>
    <xf numFmtId="0" fontId="0" fillId="7" borderId="21" xfId="0" applyFill="1" applyBorder="1" applyAlignment="1" applyProtection="1">
      <alignment horizontal="center" vertical="center"/>
    </xf>
    <xf numFmtId="0" fontId="0" fillId="5" borderId="21" xfId="0" applyFill="1" applyBorder="1" applyAlignment="1" applyProtection="1">
      <alignment horizontal="center" vertical="center"/>
      <protection hidden="1"/>
    </xf>
    <xf numFmtId="0" fontId="0" fillId="7" borderId="22" xfId="0" applyFill="1" applyBorder="1" applyAlignment="1" applyProtection="1">
      <alignment horizontal="center" vertical="center" wrapText="1"/>
      <protection locked="0"/>
    </xf>
    <xf numFmtId="49" fontId="10" fillId="7" borderId="10" xfId="0" applyNumberFormat="1" applyFont="1" applyFill="1" applyBorder="1" applyAlignment="1">
      <alignment horizontal="left" vertical="top" wrapText="1"/>
    </xf>
    <xf numFmtId="0" fontId="28" fillId="7" borderId="11" xfId="0" applyFont="1" applyFill="1" applyBorder="1" applyAlignment="1">
      <alignment horizontal="center" vertical="center" wrapText="1"/>
    </xf>
    <xf numFmtId="49" fontId="10" fillId="7" borderId="5" xfId="0" applyNumberFormat="1" applyFont="1" applyFill="1" applyBorder="1" applyAlignment="1">
      <alignment horizontal="left" vertical="top" wrapText="1"/>
    </xf>
    <xf numFmtId="0" fontId="0" fillId="7" borderId="6" xfId="0" applyFill="1" applyBorder="1" applyAlignment="1" applyProtection="1">
      <alignment horizontal="center" vertical="center"/>
      <protection locked="0"/>
    </xf>
    <xf numFmtId="0" fontId="0" fillId="7" borderId="7" xfId="0" applyFill="1" applyBorder="1" applyAlignment="1">
      <alignment horizontal="center" vertical="center"/>
    </xf>
    <xf numFmtId="2" fontId="7" fillId="7" borderId="6" xfId="2" applyNumberFormat="1" applyFont="1" applyFill="1" applyBorder="1" applyAlignment="1" applyProtection="1">
      <alignment wrapText="1"/>
    </xf>
    <xf numFmtId="9" fontId="2" fillId="4" borderId="6" xfId="1" applyFont="1" applyFill="1" applyBorder="1" applyProtection="1"/>
    <xf numFmtId="0" fontId="14" fillId="8" borderId="12" xfId="0" applyFont="1" applyFill="1" applyBorder="1" applyAlignment="1">
      <alignment horizontal="center" vertical="top" textRotation="90"/>
    </xf>
    <xf numFmtId="0" fontId="14" fillId="8" borderId="62" xfId="0" applyFont="1" applyFill="1" applyBorder="1" applyAlignment="1">
      <alignment horizontal="center" vertical="top" textRotation="90"/>
    </xf>
    <xf numFmtId="0" fontId="14" fillId="8" borderId="10" xfId="0" applyFont="1" applyFill="1" applyBorder="1" applyAlignment="1">
      <alignment horizontal="center" vertical="top" textRotation="90"/>
    </xf>
    <xf numFmtId="0" fontId="14" fillId="8" borderId="1" xfId="0" applyFont="1" applyFill="1" applyBorder="1" applyAlignment="1">
      <alignment horizontal="center" vertical="top" textRotation="90"/>
    </xf>
    <xf numFmtId="49" fontId="14" fillId="8" borderId="54" xfId="0" applyNumberFormat="1" applyFont="1" applyFill="1" applyBorder="1" applyAlignment="1">
      <alignment horizontal="center" vertical="top" textRotation="90"/>
    </xf>
    <xf numFmtId="0" fontId="0" fillId="7" borderId="1" xfId="0" applyFill="1" applyBorder="1" applyAlignment="1" applyProtection="1">
      <alignment horizontal="left" vertical="top" wrapText="1"/>
      <protection locked="0"/>
    </xf>
    <xf numFmtId="0" fontId="0" fillId="7" borderId="1" xfId="0" applyFill="1" applyBorder="1" applyAlignment="1" applyProtection="1">
      <alignment horizontal="left" vertical="top"/>
    </xf>
    <xf numFmtId="0" fontId="0" fillId="5" borderId="1" xfId="0" applyFill="1" applyBorder="1" applyAlignment="1" applyProtection="1">
      <alignment horizontal="left" vertical="top"/>
      <protection hidden="1"/>
    </xf>
    <xf numFmtId="0" fontId="2" fillId="0" borderId="0" xfId="0" applyFont="1" applyAlignment="1">
      <alignment vertical="top" textRotation="90"/>
    </xf>
    <xf numFmtId="0" fontId="0" fillId="0" borderId="1" xfId="0" applyBorder="1" applyAlignment="1">
      <alignment vertical="top"/>
    </xf>
    <xf numFmtId="0" fontId="0" fillId="0" borderId="1" xfId="0" applyBorder="1" applyAlignment="1">
      <alignment vertical="top" wrapText="1"/>
    </xf>
    <xf numFmtId="0" fontId="0" fillId="0" borderId="21" xfId="0" applyBorder="1"/>
    <xf numFmtId="0" fontId="0" fillId="0" borderId="21" xfId="0" applyBorder="1" applyAlignment="1">
      <alignment vertical="top"/>
    </xf>
    <xf numFmtId="0" fontId="0" fillId="0" borderId="22" xfId="0" applyBorder="1"/>
    <xf numFmtId="0" fontId="0" fillId="0" borderId="11" xfId="0" applyBorder="1"/>
    <xf numFmtId="0" fontId="0" fillId="0" borderId="11" xfId="0" applyBorder="1" applyAlignment="1">
      <alignment vertical="top" wrapText="1"/>
    </xf>
    <xf numFmtId="0" fontId="0" fillId="0" borderId="6" xfId="0" applyBorder="1"/>
    <xf numFmtId="0" fontId="0" fillId="0" borderId="7" xfId="0" applyBorder="1"/>
    <xf numFmtId="0" fontId="10" fillId="7" borderId="2" xfId="0" applyFont="1" applyFill="1" applyBorder="1" applyAlignment="1">
      <alignment horizontal="center" vertical="center" wrapText="1"/>
    </xf>
    <xf numFmtId="0" fontId="15" fillId="8" borderId="31" xfId="2" applyNumberFormat="1" applyFont="1" applyFill="1" applyBorder="1" applyAlignment="1" applyProtection="1">
      <alignment horizontal="center" vertical="center" wrapText="1"/>
    </xf>
    <xf numFmtId="0" fontId="15" fillId="8" borderId="42" xfId="2" applyNumberFormat="1" applyFont="1" applyFill="1" applyBorder="1" applyAlignment="1" applyProtection="1">
      <alignment horizontal="center" vertical="center" wrapText="1"/>
    </xf>
    <xf numFmtId="0" fontId="29" fillId="8" borderId="34" xfId="2" applyNumberFormat="1" applyFont="1" applyFill="1" applyBorder="1" applyAlignment="1" applyProtection="1">
      <alignment horizontal="center" vertical="center" wrapText="1"/>
    </xf>
    <xf numFmtId="0" fontId="29" fillId="8" borderId="34" xfId="2" applyNumberFormat="1" applyFont="1" applyFill="1" applyBorder="1" applyAlignment="1" applyProtection="1">
      <alignment horizontal="left" vertical="center" wrapText="1"/>
    </xf>
    <xf numFmtId="0" fontId="29" fillId="8" borderId="34" xfId="0" applyFont="1" applyFill="1" applyBorder="1" applyAlignment="1">
      <alignment horizontal="left" vertical="center"/>
    </xf>
    <xf numFmtId="49" fontId="29" fillId="8" borderId="34" xfId="0" applyNumberFormat="1" applyFont="1" applyFill="1" applyBorder="1" applyAlignment="1">
      <alignment horizontal="left" vertical="center"/>
    </xf>
    <xf numFmtId="0" fontId="29" fillId="8" borderId="34" xfId="0" applyFont="1" applyFill="1" applyBorder="1" applyAlignment="1">
      <alignment horizontal="center" vertical="center"/>
    </xf>
    <xf numFmtId="0" fontId="29" fillId="8" borderId="32" xfId="0" applyFont="1" applyFill="1" applyBorder="1" applyAlignment="1">
      <alignment horizontal="center" vertical="center" wrapText="1"/>
    </xf>
    <xf numFmtId="0" fontId="29" fillId="8" borderId="32" xfId="0" applyFont="1" applyFill="1" applyBorder="1" applyAlignment="1">
      <alignment horizontal="center" vertical="center"/>
    </xf>
    <xf numFmtId="0" fontId="29" fillId="8" borderId="39" xfId="0" applyFont="1" applyFill="1" applyBorder="1" applyAlignment="1">
      <alignment horizontal="center" vertical="center"/>
    </xf>
    <xf numFmtId="0" fontId="29" fillId="8" borderId="36" xfId="0" applyFont="1" applyFill="1" applyBorder="1" applyAlignment="1">
      <alignment horizontal="center" vertical="center" wrapText="1"/>
    </xf>
    <xf numFmtId="49" fontId="33" fillId="8" borderId="32" xfId="0" applyNumberFormat="1" applyFont="1" applyFill="1" applyBorder="1" applyAlignment="1">
      <alignment horizontal="left" vertical="center" wrapText="1"/>
    </xf>
    <xf numFmtId="49" fontId="33" fillId="8" borderId="32" xfId="0" applyNumberFormat="1" applyFont="1" applyFill="1" applyBorder="1" applyAlignment="1">
      <alignment horizontal="left" vertical="center"/>
    </xf>
    <xf numFmtId="0" fontId="14" fillId="8" borderId="32" xfId="0" applyFont="1" applyFill="1" applyBorder="1" applyAlignment="1">
      <alignment horizontal="center" vertical="center" wrapText="1"/>
    </xf>
    <xf numFmtId="0" fontId="29" fillId="8" borderId="34" xfId="0" applyFont="1" applyFill="1" applyBorder="1" applyAlignment="1">
      <alignment horizontal="center" vertical="center" wrapText="1"/>
    </xf>
    <xf numFmtId="49" fontId="29" fillId="8" borderId="34" xfId="0" applyNumberFormat="1" applyFont="1" applyFill="1" applyBorder="1" applyAlignment="1">
      <alignment horizontal="center" vertical="center"/>
    </xf>
    <xf numFmtId="49" fontId="29" fillId="8" borderId="34" xfId="0" applyNumberFormat="1" applyFont="1" applyFill="1" applyBorder="1" applyAlignment="1">
      <alignment vertical="center" wrapText="1"/>
    </xf>
    <xf numFmtId="49" fontId="29" fillId="8" borderId="32" xfId="0" applyNumberFormat="1" applyFont="1" applyFill="1" applyBorder="1" applyAlignment="1">
      <alignment horizontal="left" vertical="center" wrapText="1"/>
    </xf>
    <xf numFmtId="0" fontId="14" fillId="8" borderId="13" xfId="0" applyFont="1" applyFill="1" applyBorder="1" applyAlignment="1"/>
    <xf numFmtId="0" fontId="14" fillId="8" borderId="13" xfId="0" applyFont="1" applyFill="1" applyBorder="1" applyAlignment="1">
      <alignment textRotation="90" wrapText="1"/>
    </xf>
    <xf numFmtId="0" fontId="14" fillId="8" borderId="13" xfId="0" applyFont="1" applyFill="1" applyBorder="1" applyAlignment="1" applyProtection="1">
      <alignment textRotation="90" wrapText="1"/>
    </xf>
    <xf numFmtId="0" fontId="0" fillId="7" borderId="21" xfId="0" applyFill="1" applyBorder="1" applyAlignment="1" applyProtection="1">
      <alignment horizontal="center" vertical="center" wrapText="1"/>
      <protection locked="0"/>
    </xf>
    <xf numFmtId="49" fontId="30" fillId="7" borderId="10" xfId="0" applyNumberFormat="1" applyFont="1" applyFill="1" applyBorder="1" applyAlignment="1">
      <alignment horizontal="left" vertical="top" wrapText="1"/>
    </xf>
    <xf numFmtId="49" fontId="10" fillId="0" borderId="10" xfId="0" applyNumberFormat="1" applyFont="1" applyFill="1" applyBorder="1" applyAlignment="1">
      <alignment horizontal="left" vertical="top" wrapText="1"/>
    </xf>
    <xf numFmtId="0" fontId="13" fillId="7" borderId="10" xfId="0" applyFont="1" applyFill="1" applyBorder="1" applyAlignment="1">
      <alignment horizontal="left" vertical="top" wrapText="1"/>
    </xf>
    <xf numFmtId="49" fontId="10" fillId="0" borderId="10" xfId="0" applyNumberFormat="1" applyFont="1" applyBorder="1" applyAlignment="1">
      <alignment horizontal="left" vertical="top" wrapText="1"/>
    </xf>
    <xf numFmtId="49" fontId="10" fillId="7" borderId="10" xfId="0" applyNumberFormat="1" applyFont="1" applyFill="1" applyBorder="1" applyAlignment="1">
      <alignment vertical="top" wrapText="1"/>
    </xf>
    <xf numFmtId="0" fontId="0" fillId="7" borderId="6" xfId="0" applyFill="1" applyBorder="1" applyAlignment="1" applyProtection="1">
      <alignment horizontal="center" vertical="center" wrapText="1"/>
      <protection locked="0"/>
    </xf>
    <xf numFmtId="0" fontId="2" fillId="7" borderId="1" xfId="0" applyFont="1" applyFill="1" applyBorder="1" applyAlignment="1">
      <alignment horizontal="center" vertical="center" wrapText="1"/>
    </xf>
    <xf numFmtId="0" fontId="0" fillId="0" borderId="1" xfId="0" applyBorder="1" applyAlignment="1">
      <alignment horizontal="center" vertical="center"/>
    </xf>
    <xf numFmtId="0" fontId="27" fillId="7" borderId="1"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30" fillId="7" borderId="1" xfId="0" applyFont="1" applyFill="1" applyBorder="1" applyAlignment="1">
      <alignment horizontal="left" vertical="center" wrapText="1"/>
    </xf>
    <xf numFmtId="0" fontId="30" fillId="0" borderId="1" xfId="0" applyFont="1" applyBorder="1" applyAlignment="1">
      <alignment horizontal="left" vertical="center"/>
    </xf>
    <xf numFmtId="0" fontId="30" fillId="7"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2" fillId="7" borderId="11" xfId="0" applyFont="1" applyFill="1" applyBorder="1" applyAlignment="1">
      <alignment wrapText="1"/>
    </xf>
    <xf numFmtId="0" fontId="0" fillId="7" borderId="7" xfId="0" applyFill="1" applyBorder="1" applyAlignment="1" applyProtection="1">
      <alignment horizontal="center" vertical="center" wrapText="1"/>
      <protection locked="0"/>
    </xf>
    <xf numFmtId="49" fontId="10" fillId="9" borderId="20" xfId="0" applyNumberFormat="1" applyFont="1" applyFill="1" applyBorder="1" applyAlignment="1">
      <alignment horizontal="left" vertical="top" wrapText="1"/>
    </xf>
    <xf numFmtId="0" fontId="10" fillId="9" borderId="21" xfId="0" applyFont="1" applyFill="1" applyBorder="1" applyAlignment="1">
      <alignment horizontal="center" vertical="center" wrapText="1"/>
    </xf>
    <xf numFmtId="0" fontId="0" fillId="9" borderId="21" xfId="0" applyFill="1" applyBorder="1" applyAlignment="1" applyProtection="1">
      <alignment horizontal="center" vertical="center" wrapText="1"/>
      <protection locked="0"/>
    </xf>
    <xf numFmtId="0" fontId="0" fillId="9" borderId="21" xfId="0" applyFill="1" applyBorder="1" applyAlignment="1" applyProtection="1">
      <alignment horizontal="center" vertical="center"/>
    </xf>
    <xf numFmtId="0" fontId="0" fillId="9" borderId="21" xfId="0" applyFill="1" applyBorder="1" applyAlignment="1" applyProtection="1">
      <alignment horizontal="center" vertical="center"/>
      <protection hidden="1"/>
    </xf>
    <xf numFmtId="0" fontId="0" fillId="9" borderId="21" xfId="0" applyFill="1" applyBorder="1"/>
    <xf numFmtId="0" fontId="0" fillId="9" borderId="21" xfId="0" applyFill="1" applyBorder="1" applyAlignment="1">
      <alignment vertical="top"/>
    </xf>
    <xf numFmtId="0" fontId="0" fillId="9" borderId="22" xfId="0" applyFill="1" applyBorder="1"/>
    <xf numFmtId="49" fontId="10" fillId="9" borderId="10" xfId="0" applyNumberFormat="1" applyFont="1" applyFill="1" applyBorder="1" applyAlignment="1">
      <alignment horizontal="left" vertical="top" wrapText="1"/>
    </xf>
    <xf numFmtId="0" fontId="10" fillId="9" borderId="1" xfId="0" applyFont="1" applyFill="1" applyBorder="1" applyAlignment="1">
      <alignment horizontal="center" vertical="center" wrapText="1"/>
    </xf>
    <xf numFmtId="0" fontId="0" fillId="9" borderId="1" xfId="0" applyFill="1" applyBorder="1" applyAlignment="1" applyProtection="1">
      <alignment horizontal="center" vertical="center" wrapText="1"/>
      <protection locked="0"/>
    </xf>
    <xf numFmtId="0" fontId="0" fillId="9" borderId="1" xfId="0" applyFill="1" applyBorder="1" applyAlignment="1" applyProtection="1">
      <alignment horizontal="center" vertical="center"/>
    </xf>
    <xf numFmtId="0" fontId="0" fillId="9" borderId="1" xfId="0" applyFill="1" applyBorder="1" applyAlignment="1" applyProtection="1">
      <alignment horizontal="center" vertical="center"/>
      <protection hidden="1"/>
    </xf>
    <xf numFmtId="0" fontId="0" fillId="9" borderId="1" xfId="0" applyFill="1" applyBorder="1"/>
    <xf numFmtId="0" fontId="0" fillId="9" borderId="1" xfId="0" applyFill="1" applyBorder="1" applyAlignment="1">
      <alignment vertical="top"/>
    </xf>
    <xf numFmtId="0" fontId="0" fillId="9" borderId="11" xfId="0" applyFill="1" applyBorder="1"/>
    <xf numFmtId="49" fontId="10" fillId="9" borderId="5" xfId="0" applyNumberFormat="1" applyFont="1" applyFill="1" applyBorder="1" applyAlignment="1">
      <alignment horizontal="left" vertical="top" wrapText="1"/>
    </xf>
    <xf numFmtId="0" fontId="10" fillId="9" borderId="6" xfId="0" applyFont="1" applyFill="1" applyBorder="1" applyAlignment="1">
      <alignment horizontal="center" vertical="center" wrapText="1"/>
    </xf>
    <xf numFmtId="0" fontId="0" fillId="9" borderId="6" xfId="0" applyFill="1" applyBorder="1" applyAlignment="1" applyProtection="1">
      <alignment horizontal="center" vertical="center" wrapText="1"/>
      <protection locked="0"/>
    </xf>
    <xf numFmtId="0" fontId="0" fillId="9" borderId="6" xfId="0" applyFill="1" applyBorder="1" applyAlignment="1" applyProtection="1">
      <alignment horizontal="center" vertical="center"/>
    </xf>
    <xf numFmtId="0" fontId="0" fillId="9" borderId="6" xfId="0" applyFill="1" applyBorder="1" applyAlignment="1" applyProtection="1">
      <alignment horizontal="center" vertical="center"/>
      <protection hidden="1"/>
    </xf>
    <xf numFmtId="0" fontId="0" fillId="9" borderId="6" xfId="0" applyFill="1" applyBorder="1"/>
    <xf numFmtId="0" fontId="0" fillId="9" borderId="7" xfId="0" applyFill="1" applyBorder="1"/>
    <xf numFmtId="49" fontId="10" fillId="0" borderId="5" xfId="0" applyNumberFormat="1" applyFont="1" applyFill="1" applyBorder="1" applyAlignment="1">
      <alignment horizontal="left" vertical="top" wrapText="1"/>
    </xf>
    <xf numFmtId="0" fontId="10" fillId="7" borderId="21" xfId="0" applyFont="1" applyFill="1" applyBorder="1" applyAlignment="1">
      <alignment horizontal="left" vertical="top" wrapText="1"/>
    </xf>
    <xf numFmtId="0" fontId="0" fillId="7" borderId="21" xfId="0" applyFill="1" applyBorder="1" applyAlignment="1" applyProtection="1">
      <alignment horizontal="left" vertical="top" wrapText="1"/>
      <protection locked="0"/>
    </xf>
    <xf numFmtId="0" fontId="0" fillId="7" borderId="21" xfId="0" applyFill="1" applyBorder="1" applyAlignment="1" applyProtection="1">
      <alignment horizontal="left" vertical="top"/>
    </xf>
    <xf numFmtId="0" fontId="0" fillId="5" borderId="21" xfId="0" applyFill="1" applyBorder="1" applyAlignment="1" applyProtection="1">
      <alignment horizontal="left" vertical="top"/>
      <protection hidden="1"/>
    </xf>
    <xf numFmtId="0" fontId="0" fillId="0" borderId="21" xfId="0" applyBorder="1" applyAlignment="1">
      <alignment vertical="top" wrapText="1"/>
    </xf>
    <xf numFmtId="0" fontId="0" fillId="0" borderId="22" xfId="0" applyBorder="1" applyAlignment="1">
      <alignment vertical="top" wrapText="1"/>
    </xf>
    <xf numFmtId="0" fontId="10" fillId="7" borderId="6" xfId="0" applyFont="1" applyFill="1" applyBorder="1" applyAlignment="1">
      <alignment horizontal="left" vertical="top" wrapText="1"/>
    </xf>
    <xf numFmtId="0" fontId="0" fillId="7" borderId="6" xfId="0" applyFill="1" applyBorder="1" applyAlignment="1" applyProtection="1">
      <alignment horizontal="left" vertical="top" wrapText="1"/>
      <protection locked="0"/>
    </xf>
    <xf numFmtId="0" fontId="0" fillId="7" borderId="6" xfId="0" applyFill="1" applyBorder="1" applyAlignment="1" applyProtection="1">
      <alignment horizontal="left" vertical="top"/>
    </xf>
    <xf numFmtId="0" fontId="0" fillId="5" borderId="6" xfId="0" applyFill="1" applyBorder="1" applyAlignment="1" applyProtection="1">
      <alignment horizontal="left" vertical="top"/>
      <protection hidden="1"/>
    </xf>
    <xf numFmtId="0" fontId="2" fillId="7" borderId="7" xfId="0" applyFont="1" applyFill="1" applyBorder="1" applyAlignment="1">
      <alignment horizontal="center" vertical="center" wrapText="1"/>
    </xf>
    <xf numFmtId="0" fontId="10" fillId="9" borderId="21" xfId="0" applyFont="1" applyFill="1" applyBorder="1" applyAlignment="1">
      <alignment horizontal="left" vertical="top" wrapText="1"/>
    </xf>
    <xf numFmtId="0" fontId="0" fillId="9" borderId="21" xfId="0" applyFill="1" applyBorder="1" applyAlignment="1" applyProtection="1">
      <alignment horizontal="left" vertical="top" wrapText="1"/>
      <protection locked="0"/>
    </xf>
    <xf numFmtId="0" fontId="0" fillId="9" borderId="21" xfId="0" applyFill="1" applyBorder="1" applyAlignment="1" applyProtection="1">
      <alignment horizontal="left" vertical="top"/>
    </xf>
    <xf numFmtId="0" fontId="0" fillId="9" borderId="21" xfId="0" applyFill="1" applyBorder="1" applyAlignment="1">
      <alignment vertical="top" wrapText="1"/>
    </xf>
    <xf numFmtId="0" fontId="0" fillId="9" borderId="22" xfId="0" applyFill="1" applyBorder="1" applyAlignment="1">
      <alignment vertical="top" wrapText="1"/>
    </xf>
    <xf numFmtId="0" fontId="10" fillId="9" borderId="1" xfId="0" applyFont="1" applyFill="1" applyBorder="1" applyAlignment="1">
      <alignment horizontal="left" vertical="top" wrapText="1"/>
    </xf>
    <xf numFmtId="0" fontId="0" fillId="9" borderId="1" xfId="0" applyFill="1" applyBorder="1" applyAlignment="1" applyProtection="1">
      <alignment horizontal="left" vertical="top" wrapText="1"/>
      <protection locked="0"/>
    </xf>
    <xf numFmtId="0" fontId="0" fillId="9" borderId="1" xfId="0" applyFill="1" applyBorder="1" applyAlignment="1" applyProtection="1">
      <alignment horizontal="left" vertical="top"/>
    </xf>
    <xf numFmtId="0" fontId="0" fillId="9" borderId="1" xfId="0" applyFill="1" applyBorder="1" applyAlignment="1">
      <alignment vertical="top" wrapText="1"/>
    </xf>
    <xf numFmtId="0" fontId="0" fillId="9" borderId="11" xfId="0" applyFill="1" applyBorder="1" applyAlignment="1">
      <alignment vertical="top" wrapText="1"/>
    </xf>
    <xf numFmtId="49" fontId="30" fillId="9" borderId="10" xfId="0" applyNumberFormat="1" applyFont="1" applyFill="1" applyBorder="1" applyAlignment="1">
      <alignment horizontal="left" vertical="top" wrapText="1"/>
    </xf>
    <xf numFmtId="0" fontId="2" fillId="7" borderId="22" xfId="0" applyFont="1" applyFill="1" applyBorder="1" applyAlignment="1">
      <alignment horizontal="center" vertical="center" wrapText="1"/>
    </xf>
    <xf numFmtId="0" fontId="27" fillId="7" borderId="7" xfId="0" applyFont="1" applyFill="1" applyBorder="1" applyAlignment="1">
      <alignment horizontal="center" vertical="center" wrapText="1"/>
    </xf>
    <xf numFmtId="49" fontId="10" fillId="0" borderId="20" xfId="0" applyNumberFormat="1" applyFont="1" applyFill="1" applyBorder="1" applyAlignment="1">
      <alignment horizontal="left" vertical="top" wrapText="1"/>
    </xf>
    <xf numFmtId="0" fontId="10" fillId="0" borderId="21" xfId="0" applyFont="1" applyFill="1" applyBorder="1" applyAlignment="1">
      <alignment horizontal="center" vertical="center" wrapText="1"/>
    </xf>
    <xf numFmtId="0" fontId="10" fillId="7" borderId="21" xfId="0" applyFont="1" applyFill="1" applyBorder="1" applyAlignment="1" applyProtection="1">
      <alignment horizontal="center" vertical="center" wrapText="1"/>
      <protection locked="0"/>
    </xf>
    <xf numFmtId="0" fontId="10" fillId="7" borderId="21" xfId="0" applyFont="1" applyFill="1" applyBorder="1" applyAlignment="1" applyProtection="1">
      <alignment horizontal="center" vertical="center"/>
    </xf>
    <xf numFmtId="0" fontId="10" fillId="5" borderId="21" xfId="0" applyFont="1" applyFill="1" applyBorder="1" applyAlignment="1" applyProtection="1">
      <alignment horizontal="center" vertical="center"/>
      <protection hidden="1"/>
    </xf>
    <xf numFmtId="0" fontId="10" fillId="7" borderId="22"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0" fillId="7" borderId="6" xfId="0" applyFont="1" applyFill="1" applyBorder="1" applyAlignment="1" applyProtection="1">
      <alignment horizontal="center" vertical="center" wrapText="1"/>
      <protection locked="0"/>
    </xf>
    <xf numFmtId="0" fontId="10" fillId="7" borderId="6" xfId="0" applyFont="1" applyFill="1" applyBorder="1" applyAlignment="1" applyProtection="1">
      <alignment horizontal="center" vertical="center"/>
    </xf>
    <xf numFmtId="0" fontId="10" fillId="5" borderId="6" xfId="0" applyFont="1" applyFill="1" applyBorder="1" applyAlignment="1" applyProtection="1">
      <alignment horizontal="center" vertical="center"/>
      <protection hidden="1"/>
    </xf>
    <xf numFmtId="0" fontId="30" fillId="7" borderId="7" xfId="0" applyFont="1" applyFill="1" applyBorder="1" applyAlignment="1">
      <alignment horizontal="left" vertical="center"/>
    </xf>
    <xf numFmtId="0" fontId="0" fillId="7" borderId="1" xfId="0" applyFill="1" applyBorder="1" applyAlignment="1">
      <alignment vertical="top" wrapText="1"/>
    </xf>
    <xf numFmtId="0" fontId="0" fillId="7" borderId="11" xfId="0" applyFill="1" applyBorder="1" applyAlignment="1">
      <alignment vertical="top" wrapText="1"/>
    </xf>
    <xf numFmtId="49" fontId="10" fillId="7" borderId="20" xfId="0" applyNumberFormat="1" applyFont="1" applyFill="1" applyBorder="1" applyAlignment="1">
      <alignment vertical="top" wrapText="1"/>
    </xf>
    <xf numFmtId="0" fontId="0" fillId="7" borderId="22" xfId="0" applyFill="1" applyBorder="1" applyAlignment="1" applyProtection="1">
      <alignment wrapText="1"/>
      <protection locked="0"/>
    </xf>
    <xf numFmtId="0" fontId="0" fillId="7" borderId="21" xfId="0" applyFill="1" applyBorder="1" applyAlignment="1">
      <alignment vertical="top" wrapText="1"/>
    </xf>
    <xf numFmtId="0" fontId="0" fillId="7" borderId="22" xfId="0" applyFill="1" applyBorder="1" applyAlignment="1">
      <alignment vertical="top" wrapText="1"/>
    </xf>
    <xf numFmtId="49" fontId="10" fillId="7" borderId="5" xfId="0" applyNumberFormat="1" applyFont="1" applyFill="1" applyBorder="1" applyAlignment="1">
      <alignment vertical="top" wrapText="1"/>
    </xf>
    <xf numFmtId="0" fontId="0" fillId="7" borderId="7" xfId="0" applyFill="1" applyBorder="1"/>
    <xf numFmtId="0" fontId="0" fillId="9" borderId="21" xfId="0"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0" fillId="9" borderId="6" xfId="0" applyFill="1" applyBorder="1" applyAlignment="1" applyProtection="1">
      <alignment horizontal="center" vertical="center"/>
      <protection locked="0"/>
    </xf>
    <xf numFmtId="0" fontId="14" fillId="8" borderId="66" xfId="0" applyFont="1" applyFill="1" applyBorder="1" applyAlignment="1">
      <alignment wrapText="1"/>
    </xf>
    <xf numFmtId="0" fontId="14" fillId="8" borderId="12" xfId="0" applyFont="1" applyFill="1" applyBorder="1" applyAlignment="1">
      <alignment vertical="top" textRotation="90"/>
    </xf>
    <xf numFmtId="0" fontId="14" fillId="8" borderId="13" xfId="0" applyFont="1" applyFill="1" applyBorder="1" applyAlignment="1">
      <alignment vertical="top" textRotation="90"/>
    </xf>
    <xf numFmtId="0" fontId="14" fillId="8" borderId="27" xfId="0" applyFont="1" applyFill="1" applyBorder="1" applyAlignment="1">
      <alignment vertical="top" textRotation="90"/>
    </xf>
    <xf numFmtId="49" fontId="10" fillId="7" borderId="64" xfId="0" applyNumberFormat="1" applyFont="1" applyFill="1" applyBorder="1" applyAlignment="1">
      <alignment horizontal="left" vertical="top" wrapText="1"/>
    </xf>
    <xf numFmtId="0" fontId="0" fillId="7" borderId="2" xfId="0" applyFill="1" applyBorder="1" applyAlignment="1" applyProtection="1">
      <alignment horizontal="center" vertical="center" wrapText="1"/>
      <protection locked="0"/>
    </xf>
    <xf numFmtId="0" fontId="0" fillId="7" borderId="2" xfId="0" applyFill="1" applyBorder="1" applyAlignment="1" applyProtection="1">
      <alignment horizontal="center" vertical="center"/>
    </xf>
    <xf numFmtId="0" fontId="0" fillId="5" borderId="2" xfId="0" applyFill="1" applyBorder="1" applyAlignment="1" applyProtection="1">
      <alignment horizontal="center" vertical="center"/>
      <protection hidden="1"/>
    </xf>
    <xf numFmtId="0" fontId="0" fillId="0" borderId="2" xfId="0" applyBorder="1"/>
    <xf numFmtId="0" fontId="0" fillId="0" borderId="2" xfId="0" applyBorder="1" applyAlignment="1">
      <alignment vertical="top"/>
    </xf>
    <xf numFmtId="0" fontId="0" fillId="0" borderId="16" xfId="0" applyBorder="1"/>
    <xf numFmtId="0" fontId="0" fillId="9" borderId="1" xfId="0" applyFill="1" applyBorder="1" applyAlignment="1" applyProtection="1">
      <alignment horizontal="left" vertical="center" wrapText="1"/>
      <protection locked="0"/>
    </xf>
    <xf numFmtId="49" fontId="10" fillId="9" borderId="64" xfId="0" applyNumberFormat="1" applyFont="1" applyFill="1" applyBorder="1" applyAlignment="1">
      <alignment horizontal="left" vertical="top" wrapText="1"/>
    </xf>
    <xf numFmtId="0" fontId="10" fillId="9" borderId="2" xfId="0" applyFont="1" applyFill="1" applyBorder="1" applyAlignment="1">
      <alignment horizontal="center" vertical="center" wrapText="1"/>
    </xf>
    <xf numFmtId="0" fontId="0" fillId="9" borderId="2"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xf>
    <xf numFmtId="0" fontId="0" fillId="9" borderId="2" xfId="0" applyFill="1" applyBorder="1" applyAlignment="1" applyProtection="1">
      <alignment horizontal="center" vertical="center"/>
      <protection hidden="1"/>
    </xf>
    <xf numFmtId="0" fontId="0" fillId="9" borderId="2" xfId="0" applyFill="1" applyBorder="1"/>
    <xf numFmtId="0" fontId="0" fillId="9" borderId="2" xfId="0" applyFill="1" applyBorder="1" applyAlignment="1">
      <alignment vertical="top"/>
    </xf>
    <xf numFmtId="0" fontId="0" fillId="9" borderId="16" xfId="0" applyFill="1" applyBorder="1"/>
    <xf numFmtId="0" fontId="0" fillId="9" borderId="1" xfId="0" applyFill="1" applyBorder="1" applyAlignment="1">
      <alignment horizontal="center" vertical="center"/>
    </xf>
    <xf numFmtId="0" fontId="0" fillId="7" borderId="2" xfId="0" applyFill="1" applyBorder="1" applyAlignment="1" applyProtection="1">
      <alignment horizontal="center" vertical="center"/>
      <protection locked="0"/>
    </xf>
    <xf numFmtId="0" fontId="0" fillId="7" borderId="2" xfId="0" applyFill="1" applyBorder="1" applyAlignment="1">
      <alignment horizontal="center" vertical="center"/>
    </xf>
    <xf numFmtId="0" fontId="2" fillId="9" borderId="1" xfId="0" applyFont="1" applyFill="1" applyBorder="1" applyAlignment="1">
      <alignment horizontal="center" vertical="center" wrapText="1"/>
    </xf>
    <xf numFmtId="0" fontId="10" fillId="9" borderId="2" xfId="0" applyFont="1" applyFill="1" applyBorder="1" applyAlignment="1">
      <alignment horizontal="left" vertical="top" wrapText="1"/>
    </xf>
    <xf numFmtId="0" fontId="0" fillId="9" borderId="2" xfId="0" applyFill="1" applyBorder="1" applyAlignment="1" applyProtection="1">
      <alignment horizontal="left" vertical="top" wrapText="1"/>
      <protection locked="0"/>
    </xf>
    <xf numFmtId="0" fontId="0" fillId="9" borderId="2" xfId="0" applyFill="1" applyBorder="1" applyAlignment="1" applyProtection="1">
      <alignment horizontal="left" vertical="top"/>
    </xf>
    <xf numFmtId="0" fontId="2" fillId="9" borderId="2" xfId="0" applyFont="1" applyFill="1" applyBorder="1" applyAlignment="1">
      <alignment horizontal="center" vertical="center" wrapText="1"/>
    </xf>
    <xf numFmtId="0" fontId="0" fillId="9" borderId="2" xfId="0" applyFill="1" applyBorder="1" applyAlignment="1">
      <alignment vertical="top" wrapText="1"/>
    </xf>
    <xf numFmtId="0" fontId="0" fillId="9" borderId="16" xfId="0" applyFill="1" applyBorder="1" applyAlignment="1">
      <alignment vertical="top" wrapText="1"/>
    </xf>
    <xf numFmtId="0" fontId="2" fillId="7" borderId="21" xfId="0" applyFont="1" applyFill="1" applyBorder="1" applyAlignment="1">
      <alignment horizontal="center" vertical="center" wrapText="1"/>
    </xf>
    <xf numFmtId="0" fontId="27" fillId="7" borderId="6" xfId="0" applyFont="1" applyFill="1" applyBorder="1" applyAlignment="1">
      <alignment horizontal="center" vertical="center" wrapText="1"/>
    </xf>
    <xf numFmtId="49" fontId="10" fillId="9" borderId="50" xfId="0" applyNumberFormat="1" applyFont="1" applyFill="1" applyBorder="1" applyAlignment="1">
      <alignment horizontal="left" vertical="center" wrapText="1"/>
    </xf>
    <xf numFmtId="0" fontId="10" fillId="9" borderId="50" xfId="0" applyFont="1" applyFill="1" applyBorder="1" applyAlignment="1">
      <alignment horizontal="center" vertical="center" wrapText="1"/>
    </xf>
    <xf numFmtId="0" fontId="0" fillId="9" borderId="50" xfId="0" applyFill="1" applyBorder="1" applyAlignment="1" applyProtection="1">
      <alignment horizontal="center" vertical="center" wrapText="1"/>
      <protection locked="0"/>
    </xf>
    <xf numFmtId="0" fontId="0" fillId="9" borderId="50" xfId="0" applyFill="1" applyBorder="1" applyAlignment="1" applyProtection="1">
      <alignment horizontal="center" vertical="center"/>
    </xf>
    <xf numFmtId="0" fontId="0" fillId="5" borderId="50" xfId="0" applyFill="1" applyBorder="1" applyAlignment="1" applyProtection="1">
      <alignment horizontal="center" vertical="center"/>
      <protection hidden="1"/>
    </xf>
    <xf numFmtId="0" fontId="0" fillId="7" borderId="50" xfId="0" applyFill="1" applyBorder="1" applyAlignment="1" applyProtection="1">
      <alignment horizontal="center" vertical="center" wrapText="1"/>
      <protection locked="0"/>
    </xf>
    <xf numFmtId="0" fontId="0" fillId="9" borderId="12" xfId="0" applyFill="1" applyBorder="1" applyAlignment="1">
      <alignment vertical="top" wrapText="1"/>
    </xf>
    <xf numFmtId="0" fontId="0" fillId="9" borderId="13" xfId="0" applyFill="1" applyBorder="1" applyAlignment="1">
      <alignment vertical="top" wrapText="1"/>
    </xf>
    <xf numFmtId="0" fontId="0" fillId="9" borderId="27" xfId="0" applyFill="1" applyBorder="1" applyAlignment="1">
      <alignment vertical="top" wrapText="1"/>
    </xf>
    <xf numFmtId="0" fontId="10" fillId="7" borderId="21" xfId="0" applyFont="1" applyFill="1" applyBorder="1" applyAlignment="1">
      <alignment horizontal="left" vertical="center" wrapText="1"/>
    </xf>
    <xf numFmtId="49" fontId="10" fillId="0" borderId="64" xfId="0" applyNumberFormat="1" applyFont="1" applyFill="1" applyBorder="1" applyAlignment="1">
      <alignment horizontal="left" vertical="top" wrapText="1"/>
    </xf>
    <xf numFmtId="0" fontId="10" fillId="0" borderId="2" xfId="0" applyFont="1" applyFill="1" applyBorder="1" applyAlignment="1">
      <alignment horizontal="center" vertical="center" wrapText="1"/>
    </xf>
    <xf numFmtId="0" fontId="10" fillId="7" borderId="2" xfId="0" applyFont="1" applyFill="1" applyBorder="1" applyAlignment="1" applyProtection="1">
      <alignment horizontal="center" vertical="center" wrapText="1"/>
      <protection locked="0"/>
    </xf>
    <xf numFmtId="0" fontId="10" fillId="7" borderId="2" xfId="0" applyFont="1" applyFill="1" applyBorder="1" applyAlignment="1" applyProtection="1">
      <alignment horizontal="center" vertical="center"/>
    </xf>
    <xf numFmtId="0" fontId="30" fillId="7" borderId="2" xfId="0" applyFont="1" applyFill="1" applyBorder="1" applyAlignment="1">
      <alignment horizontal="left" vertical="center"/>
    </xf>
    <xf numFmtId="0" fontId="0" fillId="7" borderId="21" xfId="0" applyFill="1" applyBorder="1" applyAlignment="1" applyProtection="1">
      <alignment wrapText="1"/>
      <protection locked="0"/>
    </xf>
    <xf numFmtId="49" fontId="10" fillId="7" borderId="64" xfId="0" applyNumberFormat="1" applyFont="1" applyFill="1" applyBorder="1" applyAlignment="1">
      <alignment vertical="top" wrapText="1"/>
    </xf>
    <xf numFmtId="0" fontId="10" fillId="7" borderId="2" xfId="0" applyFont="1" applyFill="1" applyBorder="1" applyAlignment="1">
      <alignment horizontal="left" vertical="top" wrapText="1"/>
    </xf>
    <xf numFmtId="0" fontId="0" fillId="7" borderId="2" xfId="0" applyFill="1" applyBorder="1"/>
    <xf numFmtId="0" fontId="0" fillId="7" borderId="16" xfId="0" applyFill="1" applyBorder="1"/>
    <xf numFmtId="0" fontId="28" fillId="9" borderId="1" xfId="0" applyFont="1" applyFill="1" applyBorder="1" applyAlignment="1">
      <alignment horizontal="center" vertical="center" wrapText="1"/>
    </xf>
    <xf numFmtId="0" fontId="0" fillId="9" borderId="6" xfId="0" applyFill="1" applyBorder="1" applyAlignment="1">
      <alignment horizontal="center" vertical="center"/>
    </xf>
    <xf numFmtId="0" fontId="14" fillId="8" borderId="16" xfId="0" applyFont="1" applyFill="1" applyBorder="1" applyAlignment="1">
      <alignment horizontal="left" wrapText="1"/>
    </xf>
    <xf numFmtId="49" fontId="10" fillId="0" borderId="67" xfId="0" applyNumberFormat="1" applyFont="1" applyFill="1" applyBorder="1" applyAlignment="1">
      <alignment horizontal="left" vertical="center" wrapText="1"/>
    </xf>
    <xf numFmtId="0" fontId="10" fillId="7" borderId="68" xfId="0" applyFont="1" applyFill="1" applyBorder="1" applyAlignment="1">
      <alignment horizontal="center" vertical="center" wrapText="1"/>
    </xf>
    <xf numFmtId="0" fontId="0" fillId="7" borderId="68" xfId="0" applyFill="1" applyBorder="1" applyAlignment="1" applyProtection="1">
      <alignment horizontal="center" vertical="center" wrapText="1"/>
      <protection locked="0"/>
    </xf>
    <xf numFmtId="0" fontId="0" fillId="7" borderId="68" xfId="0" applyFill="1" applyBorder="1" applyAlignment="1" applyProtection="1">
      <alignment horizontal="center" vertical="center"/>
    </xf>
    <xf numFmtId="0" fontId="0" fillId="5" borderId="68" xfId="0" applyFill="1" applyBorder="1" applyAlignment="1" applyProtection="1">
      <alignment horizontal="center" vertical="center"/>
      <protection hidden="1"/>
    </xf>
    <xf numFmtId="0" fontId="0" fillId="7" borderId="9" xfId="0" applyFill="1" applyBorder="1" applyAlignment="1" applyProtection="1">
      <alignment horizontal="center" vertical="center" wrapText="1"/>
      <protection locked="0"/>
    </xf>
    <xf numFmtId="9" fontId="8" fillId="12" borderId="11" xfId="0" applyNumberFormat="1" applyFont="1" applyFill="1" applyBorder="1" applyAlignment="1" applyProtection="1">
      <alignment horizontal="center"/>
    </xf>
    <xf numFmtId="9" fontId="8" fillId="13" borderId="9" xfId="0" applyNumberFormat="1" applyFont="1" applyFill="1" applyBorder="1" applyAlignment="1" applyProtection="1">
      <alignment horizontal="center"/>
    </xf>
    <xf numFmtId="0" fontId="0" fillId="8" borderId="31" xfId="0" applyFill="1" applyBorder="1" applyAlignment="1"/>
    <xf numFmtId="0" fontId="0" fillId="0" borderId="32" xfId="0" applyBorder="1" applyAlignment="1"/>
    <xf numFmtId="0" fontId="0" fillId="0" borderId="33" xfId="0" applyBorder="1" applyAlignment="1"/>
    <xf numFmtId="0" fontId="11" fillId="8" borderId="3" xfId="0" applyFont="1" applyFill="1" applyBorder="1" applyAlignment="1">
      <alignment horizontal="left" vertical="top" wrapText="1"/>
    </xf>
    <xf numFmtId="0" fontId="11" fillId="8" borderId="4" xfId="0" applyFont="1" applyFill="1" applyBorder="1" applyAlignment="1">
      <alignment horizontal="left" vertical="top" wrapText="1"/>
    </xf>
    <xf numFmtId="0" fontId="9" fillId="8" borderId="4" xfId="0" applyFont="1" applyFill="1" applyBorder="1" applyAlignment="1">
      <alignment wrapText="1"/>
    </xf>
    <xf numFmtId="0" fontId="0" fillId="0" borderId="4" xfId="0" applyBorder="1" applyAlignment="1">
      <alignment wrapText="1"/>
    </xf>
    <xf numFmtId="0" fontId="11" fillId="8" borderId="14" xfId="0" applyFont="1" applyFill="1" applyBorder="1" applyAlignment="1">
      <alignment horizontal="left" vertical="top" wrapText="1"/>
    </xf>
    <xf numFmtId="0" fontId="11" fillId="8" borderId="15" xfId="0" applyFont="1" applyFill="1" applyBorder="1" applyAlignment="1">
      <alignment horizontal="left" vertical="top" wrapText="1"/>
    </xf>
    <xf numFmtId="0" fontId="9" fillId="8" borderId="15" xfId="0" applyFont="1" applyFill="1" applyBorder="1" applyAlignment="1">
      <alignment wrapText="1"/>
    </xf>
    <xf numFmtId="0" fontId="0" fillId="0" borderId="15" xfId="0" applyBorder="1" applyAlignment="1">
      <alignment wrapText="1"/>
    </xf>
    <xf numFmtId="0" fontId="0" fillId="8" borderId="8" xfId="0" applyFill="1" applyBorder="1" applyAlignment="1"/>
    <xf numFmtId="0" fontId="0" fillId="0" borderId="0" xfId="0" applyBorder="1" applyAlignment="1"/>
    <xf numFmtId="0" fontId="0" fillId="0" borderId="23" xfId="0" applyBorder="1" applyAlignment="1"/>
    <xf numFmtId="0" fontId="0" fillId="0" borderId="8" xfId="0" applyBorder="1" applyAlignment="1"/>
    <xf numFmtId="0" fontId="19" fillId="7" borderId="21" xfId="0" applyFont="1" applyFill="1" applyBorder="1" applyAlignment="1">
      <alignment wrapText="1"/>
    </xf>
    <xf numFmtId="0" fontId="19" fillId="0" borderId="21" xfId="0" applyFont="1" applyBorder="1" applyAlignment="1"/>
    <xf numFmtId="0" fontId="19" fillId="0" borderId="22" xfId="0" applyFont="1" applyBorder="1" applyAlignment="1"/>
    <xf numFmtId="0" fontId="19" fillId="0" borderId="1" xfId="0" applyFont="1" applyBorder="1" applyAlignment="1"/>
    <xf numFmtId="0" fontId="19" fillId="0" borderId="11" xfId="0" applyFont="1" applyBorder="1" applyAlignment="1"/>
    <xf numFmtId="0" fontId="9" fillId="8" borderId="8" xfId="0" applyFont="1" applyFill="1" applyBorder="1" applyAlignment="1">
      <alignment horizontal="center" vertical="top"/>
    </xf>
    <xf numFmtId="0" fontId="0" fillId="0" borderId="23" xfId="0" applyBorder="1" applyAlignment="1">
      <alignment horizontal="center" vertical="top"/>
    </xf>
    <xf numFmtId="0" fontId="0" fillId="0" borderId="8" xfId="0" applyBorder="1" applyAlignment="1">
      <alignment horizontal="center" vertical="top"/>
    </xf>
    <xf numFmtId="0" fontId="9" fillId="8" borderId="0" xfId="0" applyFont="1" applyFill="1" applyBorder="1" applyAlignment="1">
      <alignment horizontal="center" vertical="top"/>
    </xf>
    <xf numFmtId="0" fontId="0" fillId="8" borderId="8" xfId="0" applyFill="1" applyBorder="1" applyAlignment="1">
      <alignment horizontal="left" vertical="top"/>
    </xf>
    <xf numFmtId="0" fontId="0" fillId="8" borderId="0" xfId="0" applyFill="1" applyBorder="1" applyAlignment="1">
      <alignment horizontal="left" vertical="top"/>
    </xf>
    <xf numFmtId="0" fontId="0" fillId="11" borderId="31" xfId="0" applyFill="1" applyBorder="1" applyAlignment="1"/>
    <xf numFmtId="0" fontId="0" fillId="11" borderId="32" xfId="0" applyFill="1" applyBorder="1" applyAlignment="1"/>
    <xf numFmtId="0" fontId="0" fillId="11" borderId="33" xfId="0" applyFill="1" applyBorder="1" applyAlignment="1"/>
    <xf numFmtId="0" fontId="20" fillId="7" borderId="4" xfId="0" applyFont="1" applyFill="1" applyBorder="1" applyAlignment="1">
      <alignment wrapText="1"/>
    </xf>
    <xf numFmtId="0" fontId="21" fillId="0" borderId="4" xfId="0" applyFont="1" applyBorder="1" applyAlignment="1"/>
    <xf numFmtId="0" fontId="21" fillId="0" borderId="18" xfId="0" applyFont="1" applyBorder="1" applyAlignment="1"/>
    <xf numFmtId="0" fontId="21" fillId="0" borderId="15" xfId="0" applyFont="1" applyBorder="1" applyAlignment="1"/>
    <xf numFmtId="0" fontId="21" fillId="0" borderId="19" xfId="0" applyFont="1" applyBorder="1" applyAlignment="1"/>
    <xf numFmtId="0" fontId="0" fillId="8" borderId="0" xfId="0" applyFill="1" applyBorder="1" applyAlignment="1"/>
    <xf numFmtId="0" fontId="0" fillId="0" borderId="15" xfId="0" applyBorder="1" applyAlignment="1"/>
    <xf numFmtId="0" fontId="0" fillId="0" borderId="19" xfId="0" applyBorder="1" applyAlignment="1"/>
    <xf numFmtId="0" fontId="9" fillId="8" borderId="8" xfId="0" applyFont="1" applyFill="1" applyBorder="1" applyAlignment="1">
      <alignment horizontal="left" vertical="top"/>
    </xf>
    <xf numFmtId="0" fontId="0" fillId="0" borderId="0" xfId="0" applyBorder="1" applyAlignment="1">
      <alignment horizontal="left" vertical="top"/>
    </xf>
    <xf numFmtId="0" fontId="0" fillId="0" borderId="8"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0" fillId="0" borderId="4" xfId="0" applyFont="1" applyBorder="1" applyAlignment="1">
      <alignment wrapText="1"/>
    </xf>
    <xf numFmtId="0" fontId="0" fillId="8" borderId="3" xfId="0" applyFill="1" applyBorder="1" applyAlignment="1"/>
    <xf numFmtId="0" fontId="0" fillId="0" borderId="4" xfId="0" applyBorder="1" applyAlignment="1"/>
    <xf numFmtId="0" fontId="0" fillId="0" borderId="18" xfId="0" applyBorder="1" applyAlignment="1"/>
    <xf numFmtId="0" fontId="0" fillId="0" borderId="14" xfId="0" applyBorder="1" applyAlignment="1"/>
    <xf numFmtId="0" fontId="9" fillId="8" borderId="3" xfId="0" applyFont="1" applyFill="1" applyBorder="1" applyAlignment="1">
      <alignment horizontal="left" vertical="top"/>
    </xf>
    <xf numFmtId="0" fontId="0" fillId="0" borderId="18" xfId="0" applyBorder="1" applyAlignment="1">
      <alignment horizontal="left" vertical="top"/>
    </xf>
    <xf numFmtId="0" fontId="0" fillId="0" borderId="23" xfId="0" applyBorder="1" applyAlignment="1">
      <alignment horizontal="left" vertical="top"/>
    </xf>
    <xf numFmtId="0" fontId="0" fillId="0" borderId="19" xfId="0" applyBorder="1" applyAlignment="1">
      <alignment horizontal="left" vertical="top"/>
    </xf>
    <xf numFmtId="0" fontId="11" fillId="8" borderId="20" xfId="0" applyFont="1" applyFill="1" applyBorder="1" applyAlignment="1">
      <alignment horizontal="left" vertical="top" wrapText="1"/>
    </xf>
    <xf numFmtId="0" fontId="11" fillId="8" borderId="54" xfId="0" applyFont="1" applyFill="1" applyBorder="1" applyAlignment="1">
      <alignment horizontal="left" vertical="top" wrapText="1"/>
    </xf>
    <xf numFmtId="0" fontId="11" fillId="8" borderId="21" xfId="0" applyFont="1" applyFill="1" applyBorder="1" applyAlignment="1">
      <alignment horizontal="left" vertical="top" wrapText="1"/>
    </xf>
    <xf numFmtId="0" fontId="9" fillId="8" borderId="21" xfId="0" applyFont="1" applyFill="1" applyBorder="1" applyAlignment="1">
      <alignment wrapText="1"/>
    </xf>
    <xf numFmtId="0" fontId="11" fillId="8" borderId="10" xfId="0" applyFont="1" applyFill="1" applyBorder="1" applyAlignment="1">
      <alignment horizontal="left" vertical="top" wrapText="1"/>
    </xf>
    <xf numFmtId="0" fontId="11" fillId="8" borderId="55" xfId="0" applyFont="1" applyFill="1" applyBorder="1" applyAlignment="1">
      <alignment horizontal="left" vertical="top" wrapText="1"/>
    </xf>
    <xf numFmtId="0" fontId="11" fillId="8" borderId="1" xfId="0" applyFont="1" applyFill="1" applyBorder="1" applyAlignment="1">
      <alignment horizontal="left" vertical="top" wrapText="1"/>
    </xf>
    <xf numFmtId="0" fontId="9" fillId="8" borderId="1" xfId="0" applyFont="1" applyFill="1" applyBorder="1" applyAlignment="1">
      <alignment wrapText="1"/>
    </xf>
    <xf numFmtId="0" fontId="0" fillId="8" borderId="1" xfId="0" applyFill="1" applyBorder="1" applyAlignment="1"/>
    <xf numFmtId="0" fontId="0" fillId="0" borderId="1" xfId="0" applyBorder="1" applyAlignment="1"/>
    <xf numFmtId="0" fontId="17" fillId="7" borderId="21" xfId="0" applyFont="1" applyFill="1" applyBorder="1" applyAlignment="1">
      <alignment wrapText="1"/>
    </xf>
    <xf numFmtId="0" fontId="2" fillId="0" borderId="21" xfId="0" applyFont="1" applyBorder="1" applyAlignment="1"/>
    <xf numFmtId="0" fontId="2" fillId="0" borderId="22" xfId="0" applyFont="1" applyBorder="1" applyAlignment="1"/>
    <xf numFmtId="0" fontId="2" fillId="0" borderId="1" xfId="0" applyFont="1" applyBorder="1" applyAlignment="1"/>
    <xf numFmtId="0" fontId="2" fillId="0" borderId="11" xfId="0" applyFont="1" applyBorder="1" applyAlignment="1"/>
    <xf numFmtId="0" fontId="9" fillId="8" borderId="45" xfId="0" applyFont="1" applyFill="1" applyBorder="1" applyAlignment="1">
      <alignment horizontal="center" vertical="top"/>
    </xf>
    <xf numFmtId="0" fontId="0" fillId="0" borderId="57" xfId="0" applyBorder="1" applyAlignment="1">
      <alignment horizontal="center" vertical="top"/>
    </xf>
    <xf numFmtId="0" fontId="0" fillId="0" borderId="58" xfId="0" applyBorder="1" applyAlignment="1">
      <alignment horizontal="center" vertical="top"/>
    </xf>
    <xf numFmtId="0" fontId="0" fillId="8" borderId="31" xfId="0" applyFill="1" applyBorder="1" applyAlignment="1">
      <alignment horizontal="left" vertical="top"/>
    </xf>
    <xf numFmtId="0" fontId="0" fillId="0" borderId="39" xfId="0" applyBorder="1" applyAlignment="1"/>
    <xf numFmtId="0" fontId="0" fillId="0" borderId="41" xfId="0" applyBorder="1" applyAlignment="1"/>
    <xf numFmtId="0" fontId="0" fillId="8" borderId="36" xfId="0" applyFill="1" applyBorder="1" applyAlignment="1"/>
    <xf numFmtId="0" fontId="0" fillId="0" borderId="36" xfId="0" applyBorder="1" applyAlignment="1"/>
    <xf numFmtId="0" fontId="0" fillId="0" borderId="40" xfId="0" applyBorder="1" applyAlignment="1"/>
    <xf numFmtId="0" fontId="16" fillId="7" borderId="21" xfId="0" applyFont="1" applyFill="1" applyBorder="1" applyAlignment="1">
      <alignment wrapText="1"/>
    </xf>
    <xf numFmtId="0" fontId="16" fillId="0" borderId="21" xfId="0" applyFont="1" applyBorder="1" applyAlignment="1"/>
    <xf numFmtId="0" fontId="16" fillId="0" borderId="22" xfId="0" applyFont="1" applyBorder="1" applyAlignment="1"/>
    <xf numFmtId="0" fontId="16" fillId="0" borderId="1" xfId="0" applyFont="1" applyBorder="1" applyAlignment="1"/>
    <xf numFmtId="0" fontId="16" fillId="0" borderId="11" xfId="0" applyFont="1" applyBorder="1" applyAlignment="1"/>
    <xf numFmtId="0" fontId="17" fillId="7" borderId="21" xfId="0" applyFont="1" applyFill="1" applyBorder="1" applyAlignment="1">
      <alignment horizontal="center" wrapText="1"/>
    </xf>
    <xf numFmtId="0" fontId="18" fillId="0" borderId="21" xfId="0" applyFont="1" applyBorder="1" applyAlignment="1">
      <alignment horizontal="center"/>
    </xf>
    <xf numFmtId="0" fontId="18" fillId="0" borderId="22" xfId="0" applyFont="1" applyBorder="1" applyAlignment="1">
      <alignment horizontal="center"/>
    </xf>
    <xf numFmtId="0" fontId="18" fillId="0" borderId="1" xfId="0" applyFont="1" applyBorder="1" applyAlignment="1">
      <alignment horizontal="center"/>
    </xf>
    <xf numFmtId="0" fontId="18" fillId="0" borderId="11" xfId="0" applyFont="1" applyBorder="1" applyAlignment="1">
      <alignment horizontal="center"/>
    </xf>
    <xf numFmtId="0" fontId="0" fillId="8" borderId="31" xfId="0" applyFill="1" applyBorder="1" applyAlignment="1">
      <alignment horizontal="center" vertical="top"/>
    </xf>
    <xf numFmtId="0" fontId="0" fillId="8" borderId="32" xfId="0" applyFill="1" applyBorder="1" applyAlignment="1">
      <alignment horizontal="center" vertical="top"/>
    </xf>
    <xf numFmtId="0" fontId="0" fillId="8" borderId="45" xfId="0" applyFill="1" applyBorder="1" applyAlignment="1">
      <alignment horizontal="center" vertical="top"/>
    </xf>
    <xf numFmtId="0" fontId="0" fillId="0" borderId="14" xfId="0" applyBorder="1" applyAlignment="1">
      <alignment horizontal="center" vertical="top"/>
    </xf>
    <xf numFmtId="0" fontId="0" fillId="0" borderId="60" xfId="0" applyBorder="1" applyAlignment="1">
      <alignment horizontal="center" vertical="top"/>
    </xf>
    <xf numFmtId="0" fontId="0" fillId="8" borderId="46" xfId="0" applyFill="1" applyBorder="1" applyAlignment="1"/>
    <xf numFmtId="0" fontId="0" fillId="0" borderId="43" xfId="0" applyBorder="1" applyAlignment="1"/>
    <xf numFmtId="0" fontId="0" fillId="8" borderId="38" xfId="0" applyFill="1" applyBorder="1" applyAlignment="1"/>
    <xf numFmtId="0" fontId="0" fillId="8" borderId="45" xfId="0" applyFill="1" applyBorder="1" applyAlignment="1">
      <alignment horizontal="left" vertical="top"/>
    </xf>
    <xf numFmtId="0" fontId="0" fillId="0" borderId="57" xfId="0" applyBorder="1" applyAlignment="1">
      <alignment horizontal="left" vertical="top"/>
    </xf>
    <xf numFmtId="0" fontId="0" fillId="0" borderId="58" xfId="0" applyBorder="1" applyAlignment="1">
      <alignment horizontal="left" vertical="top"/>
    </xf>
    <xf numFmtId="0" fontId="0" fillId="0" borderId="60" xfId="0" applyBorder="1" applyAlignment="1">
      <alignment horizontal="left" vertical="top"/>
    </xf>
    <xf numFmtId="0" fontId="0" fillId="8" borderId="35" xfId="0" applyFill="1" applyBorder="1" applyAlignment="1"/>
    <xf numFmtId="0" fontId="0" fillId="0" borderId="37" xfId="0" applyBorder="1" applyAlignment="1"/>
    <xf numFmtId="0" fontId="0" fillId="0" borderId="38" xfId="0" applyBorder="1" applyAlignment="1"/>
    <xf numFmtId="0" fontId="0" fillId="8" borderId="42" xfId="0" applyFill="1" applyBorder="1" applyAlignment="1">
      <alignment horizontal="center" vertical="top"/>
    </xf>
    <xf numFmtId="0" fontId="0" fillId="8" borderId="43" xfId="0" applyFill="1" applyBorder="1" applyAlignment="1">
      <alignment horizontal="center" vertical="top"/>
    </xf>
    <xf numFmtId="0" fontId="0" fillId="0" borderId="44" xfId="0" applyBorder="1" applyAlignment="1"/>
    <xf numFmtId="0" fontId="0" fillId="0" borderId="61" xfId="0" applyBorder="1" applyAlignment="1">
      <alignment horizontal="center" vertical="top"/>
    </xf>
    <xf numFmtId="0" fontId="0" fillId="0" borderId="59" xfId="0" applyBorder="1" applyAlignment="1">
      <alignment horizontal="center" vertical="top"/>
    </xf>
    <xf numFmtId="0" fontId="0" fillId="0" borderId="21" xfId="0" applyBorder="1" applyAlignment="1"/>
    <xf numFmtId="0" fontId="0" fillId="0" borderId="22" xfId="0" applyBorder="1" applyAlignment="1"/>
    <xf numFmtId="0" fontId="0" fillId="0" borderId="11" xfId="0" applyBorder="1" applyAlignment="1"/>
    <xf numFmtId="0" fontId="22" fillId="8" borderId="31" xfId="0" applyFont="1" applyFill="1" applyBorder="1" applyAlignment="1">
      <alignment horizontal="center" vertical="top"/>
    </xf>
    <xf numFmtId="0" fontId="22" fillId="8" borderId="32" xfId="0" applyFont="1" applyFill="1" applyBorder="1" applyAlignment="1">
      <alignment horizontal="center" vertical="top"/>
    </xf>
    <xf numFmtId="0" fontId="26" fillId="8" borderId="24" xfId="0" applyFont="1" applyFill="1" applyBorder="1" applyAlignment="1" applyProtection="1">
      <alignment horizontal="center" wrapText="1"/>
    </xf>
    <xf numFmtId="0" fontId="26" fillId="8" borderId="25" xfId="0" applyFont="1" applyFill="1" applyBorder="1" applyAlignment="1" applyProtection="1">
      <alignment horizontal="center" wrapText="1"/>
    </xf>
    <xf numFmtId="0" fontId="26" fillId="8" borderId="26" xfId="0" applyFont="1" applyFill="1" applyBorder="1" applyAlignment="1" applyProtection="1">
      <alignment horizontal="center" wrapText="1"/>
    </xf>
    <xf numFmtId="0" fontId="8" fillId="0" borderId="3" xfId="0" applyFont="1" applyBorder="1" applyAlignment="1" applyProtection="1">
      <alignment wrapText="1"/>
    </xf>
    <xf numFmtId="0" fontId="11" fillId="8" borderId="64" xfId="0" applyFont="1" applyFill="1" applyBorder="1" applyAlignment="1">
      <alignment horizontal="left" vertical="top" wrapText="1"/>
    </xf>
    <xf numFmtId="0" fontId="11" fillId="8" borderId="57" xfId="0" applyFont="1" applyFill="1" applyBorder="1" applyAlignment="1">
      <alignment horizontal="left" vertical="top" wrapText="1"/>
    </xf>
    <xf numFmtId="0" fontId="11" fillId="8" borderId="2" xfId="0" applyFont="1" applyFill="1" applyBorder="1" applyAlignment="1">
      <alignment horizontal="left" vertical="top" wrapText="1"/>
    </xf>
    <xf numFmtId="0" fontId="9" fillId="8" borderId="2" xfId="0" applyFont="1" applyFill="1" applyBorder="1" applyAlignment="1">
      <alignment wrapText="1"/>
    </xf>
    <xf numFmtId="0" fontId="16" fillId="0" borderId="2" xfId="0" applyFont="1" applyBorder="1" applyAlignment="1"/>
    <xf numFmtId="0" fontId="16" fillId="0" borderId="16" xfId="0" applyFont="1" applyBorder="1" applyAlignment="1"/>
    <xf numFmtId="0" fontId="0" fillId="8" borderId="37" xfId="0" applyFill="1" applyBorder="1" applyAlignment="1"/>
    <xf numFmtId="0" fontId="0" fillId="0" borderId="65" xfId="0" applyBorder="1" applyAlignment="1"/>
    <xf numFmtId="0" fontId="0" fillId="8" borderId="8" xfId="0" applyFill="1"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6" xfId="0" applyBorder="1" applyAlignment="1"/>
    <xf numFmtId="0" fontId="0" fillId="8" borderId="44" xfId="0" applyFill="1" applyBorder="1" applyAlignment="1">
      <alignment horizontal="center" vertical="top"/>
    </xf>
    <xf numFmtId="0" fontId="9" fillId="8" borderId="45"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8" borderId="0" xfId="0" applyFont="1" applyFill="1" applyBorder="1" applyAlignment="1">
      <alignment horizontal="center" vertical="center" wrapText="1"/>
    </xf>
    <xf numFmtId="0" fontId="9" fillId="8" borderId="61" xfId="0" applyFont="1" applyFill="1" applyBorder="1" applyAlignment="1">
      <alignment horizontal="center" vertical="center" wrapText="1"/>
    </xf>
    <xf numFmtId="0" fontId="9" fillId="8" borderId="39" xfId="0" applyFont="1" applyFill="1" applyBorder="1" applyAlignment="1">
      <alignment horizontal="center" vertical="center" wrapText="1"/>
    </xf>
    <xf numFmtId="0" fontId="0" fillId="8" borderId="14" xfId="0" applyFill="1" applyBorder="1" applyAlignment="1">
      <alignment horizontal="center" vertical="top"/>
    </xf>
    <xf numFmtId="0" fontId="0" fillId="8" borderId="15" xfId="0" applyFill="1" applyBorder="1" applyAlignment="1">
      <alignment horizontal="center" vertical="top"/>
    </xf>
    <xf numFmtId="0" fontId="0" fillId="8" borderId="36" xfId="0" applyFill="1" applyBorder="1" applyAlignment="1">
      <alignment horizontal="center" vertical="top"/>
    </xf>
    <xf numFmtId="0" fontId="2" fillId="8" borderId="24" xfId="0" applyFont="1" applyFill="1" applyBorder="1" applyAlignment="1">
      <alignment horizontal="center"/>
    </xf>
    <xf numFmtId="0" fontId="2" fillId="8" borderId="25" xfId="0" applyFont="1" applyFill="1" applyBorder="1" applyAlignment="1">
      <alignment horizontal="center"/>
    </xf>
    <xf numFmtId="0" fontId="2" fillId="8" borderId="30" xfId="0" applyFont="1" applyFill="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18" xfId="0" applyFont="1" applyBorder="1" applyAlignment="1">
      <alignment horizontal="center" vertical="top" wrapText="1"/>
    </xf>
    <xf numFmtId="0" fontId="2" fillId="0" borderId="8" xfId="0" applyFont="1" applyBorder="1" applyAlignment="1">
      <alignment horizontal="center" vertical="top" wrapText="1"/>
    </xf>
    <xf numFmtId="0" fontId="2" fillId="0" borderId="0" xfId="0" applyFont="1" applyBorder="1" applyAlignment="1">
      <alignment horizontal="center" vertical="top" wrapText="1"/>
    </xf>
    <xf numFmtId="0" fontId="2" fillId="0" borderId="23"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19" xfId="0" applyFont="1" applyBorder="1" applyAlignment="1">
      <alignment horizontal="center" vertical="top" wrapText="1"/>
    </xf>
    <xf numFmtId="0" fontId="0" fillId="8" borderId="50" xfId="0" applyFill="1" applyBorder="1" applyAlignment="1"/>
    <xf numFmtId="0" fontId="0" fillId="8" borderId="51" xfId="0" applyFill="1" applyBorder="1" applyAlignment="1"/>
    <xf numFmtId="0" fontId="0" fillId="8" borderId="53" xfId="0" applyFill="1" applyBorder="1" applyAlignment="1"/>
    <xf numFmtId="0" fontId="0" fillId="8" borderId="50" xfId="0" applyFill="1" applyBorder="1" applyAlignment="1">
      <alignment horizontal="left"/>
    </xf>
    <xf numFmtId="0" fontId="0" fillId="8" borderId="51" xfId="0" applyFill="1" applyBorder="1" applyAlignment="1">
      <alignment horizontal="left"/>
    </xf>
    <xf numFmtId="0" fontId="0" fillId="8" borderId="52" xfId="0" applyFill="1" applyBorder="1" applyAlignment="1">
      <alignment horizontal="left"/>
    </xf>
  </cellXfs>
  <cellStyles count="6">
    <cellStyle name="Hyperlink" xfId="3" builtinId="8"/>
    <cellStyle name="Normal" xfId="0" builtinId="0"/>
    <cellStyle name="Normal 2" xfId="2" xr:uid="{00000000-0005-0000-0000-000002000000}"/>
    <cellStyle name="Normal 5" xfId="4" xr:uid="{00000000-0005-0000-0000-000003000000}"/>
    <cellStyle name="Normal 5 2" xfId="5" xr:uid="{00000000-0005-0000-0000-000003000000}"/>
    <cellStyle name="Percent" xfId="1" builtinId="5"/>
  </cellStyles>
  <dxfs count="105">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s>
  <tableStyles count="0" defaultTableStyle="TableStyleMedium9" defaultPivotStyle="PivotStyleLight16"/>
  <colors>
    <mruColors>
      <color rgb="FFFFCC00"/>
      <color rgb="FF6699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15239</xdr:rowOff>
    </xdr:from>
    <xdr:to>
      <xdr:col>10</xdr:col>
      <xdr:colOff>15240</xdr:colOff>
      <xdr:row>28</xdr:row>
      <xdr:rowOff>138544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620" y="15239"/>
          <a:ext cx="6068984" cy="5457305"/>
        </a:xfrm>
        <a:prstGeom prst="rect">
          <a:avLst/>
        </a:prstGeom>
        <a:solidFill>
          <a:schemeClr val="tx2">
            <a:lumMod val="20000"/>
            <a:lumOff val="80000"/>
          </a:schemeClr>
        </a:solidFill>
        <a:ln w="9525" cmpd="sng">
          <a:solidFill>
            <a:srgbClr val="00B050"/>
          </a:solidFill>
        </a:ln>
        <a:effectLst>
          <a:innerShdw blurRad="63500" dist="50800" dir="2700000">
            <a:prstClr val="black"/>
          </a:inn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Instructions:</a:t>
          </a:r>
        </a:p>
        <a:p>
          <a:endParaRPr lang="en-US" sz="1100"/>
        </a:p>
        <a:p>
          <a:r>
            <a:rPr lang="en-US" sz="1100" b="1"/>
            <a:t>Site Information: </a:t>
          </a:r>
          <a:r>
            <a:rPr lang="en-US" sz="1100"/>
            <a:t>Input</a:t>
          </a:r>
          <a:r>
            <a:rPr lang="en-US" sz="1100" baseline="0"/>
            <a:t> information Business Area.</a:t>
          </a:r>
        </a:p>
        <a:p>
          <a:endParaRPr lang="en-US" sz="1100" baseline="0"/>
        </a:p>
        <a:p>
          <a:r>
            <a:rPr lang="en-US" sz="1100" b="1" baseline="0"/>
            <a:t>Scoring Summary: </a:t>
          </a:r>
          <a:r>
            <a:rPr lang="en-US" sz="1100" b="0" baseline="0"/>
            <a:t>Summarizes the compliance percentages for each MSC category for the CURRENT MSC.  Existing MUST and SHOULDS are hyperlinked to its respective worksheet within the workbook; click on it to take you to that worksheet. The scores are linked to their respective worksheets as well, so they will be automatically updated when the spreadsheet is modified. Any cell that is filled with black indicates the absence of a 'Must Have' or 'Should Have' within the specific worksheet. The TOTAL COMPLIANCE score includes new and strengthened MSC criterial that becomes effective 1 January 2020/</a:t>
          </a:r>
        </a:p>
        <a:p>
          <a:endParaRPr lang="en-US" sz="1100" b="0" baseline="0"/>
        </a:p>
        <a:p>
          <a:r>
            <a:rPr lang="en-US" sz="1100" b="1" baseline="0"/>
            <a:t>100-90% - </a:t>
          </a:r>
          <a:r>
            <a:rPr lang="en-US" sz="1100" b="1" baseline="0">
              <a:solidFill>
                <a:schemeClr val="accent3">
                  <a:lumMod val="75000"/>
                </a:schemeClr>
              </a:solidFill>
            </a:rPr>
            <a:t>Green</a:t>
          </a:r>
        </a:p>
        <a:p>
          <a:r>
            <a:rPr lang="en-US" sz="1100" b="1" baseline="0"/>
            <a:t>89-71% - </a:t>
          </a:r>
          <a:r>
            <a:rPr lang="en-US" sz="1100" b="1" baseline="0">
              <a:solidFill>
                <a:srgbClr val="FFC000"/>
              </a:solidFill>
            </a:rPr>
            <a:t>Yellow</a:t>
          </a:r>
        </a:p>
        <a:p>
          <a:r>
            <a:rPr lang="en-US" sz="1100" b="1" baseline="0"/>
            <a:t>&lt;= 70% - </a:t>
          </a:r>
          <a:r>
            <a:rPr lang="en-US" sz="1100" b="1" baseline="0">
              <a:solidFill>
                <a:srgbClr val="FF0000"/>
              </a:solidFill>
            </a:rPr>
            <a:t>Red</a:t>
          </a:r>
        </a:p>
        <a:p>
          <a:endParaRPr lang="en-US" sz="1100" b="0" baseline="0"/>
        </a:p>
        <a:p>
          <a:r>
            <a:rPr lang="en-US" sz="1100" b="0" baseline="0"/>
            <a:t>* Must Haves are weighted higher than Should Haves</a:t>
          </a:r>
        </a:p>
        <a:p>
          <a:endParaRPr lang="en-US" sz="1100" b="0" baseline="0"/>
        </a:p>
        <a:p>
          <a:r>
            <a:rPr lang="en-US" sz="1100" b="1" baseline="0"/>
            <a:t>Blue Worksheet Tabs: </a:t>
          </a:r>
          <a:r>
            <a:rPr lang="en-US" sz="1100" b="0" baseline="0"/>
            <a:t>Each MSC category has their requirements statements enumerated within their respective worksheets. You can only modify the cells within Columns E and H. All other columns are locked. Read each question carefully. Upon performing the mock validation, select a response from the "Evaluation/Observation" drop-down list for each "Must Have" and "Should Have".  A score and RYG rating will automatically be assigned. Additionally, for all areas that are observed to Exceed or Fail the intent of a </a:t>
          </a:r>
          <a:r>
            <a:rPr lang="en-US" sz="1100" b="0" baseline="0">
              <a:solidFill>
                <a:schemeClr val="dk1"/>
              </a:solidFill>
              <a:latin typeface="+mn-lt"/>
              <a:ea typeface="+mn-ea"/>
              <a:cs typeface="+mn-cs"/>
            </a:rPr>
            <a:t>"Must Have" or "Should Have", or if a site has implemented Compensating Controls, add specific comments to the "Additional Comments/Compensating Controls" column.  This additional information will be key for maintaining Tier III status and/or creating Corrective Action Plans (CAPs).</a:t>
          </a:r>
          <a:endParaRPr lang="en-US" sz="1100" b="1"/>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23812</xdr:colOff>
      <xdr:row>28</xdr:row>
      <xdr:rowOff>204788</xdr:rowOff>
    </xdr:from>
    <xdr:to>
      <xdr:col>8</xdr:col>
      <xdr:colOff>1711197</xdr:colOff>
      <xdr:row>33</xdr:row>
      <xdr:rowOff>1904</xdr:rowOff>
    </xdr:to>
    <xdr:pic>
      <xdr:nvPicPr>
        <xdr:cNvPr id="2" name="Picture 1">
          <a:extLst>
            <a:ext uri="{FF2B5EF4-FFF2-40B4-BE49-F238E27FC236}">
              <a16:creationId xmlns:a16="http://schemas.microsoft.com/office/drawing/2014/main" id="{89C29F29-ABFC-4FC1-9A60-E86ACBF636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8281" y="24457819"/>
          <a:ext cx="2818479" cy="1059179"/>
        </a:xfrm>
        <a:prstGeom prst="rect">
          <a:avLst/>
        </a:prstGeom>
      </xdr:spPr>
    </xdr:pic>
    <xdr:clientData/>
  </xdr:twoCellAnchor>
  <xdr:twoCellAnchor editAs="oneCell">
    <xdr:from>
      <xdr:col>2</xdr:col>
      <xdr:colOff>57150</xdr:colOff>
      <xdr:row>2</xdr:row>
      <xdr:rowOff>57150</xdr:rowOff>
    </xdr:from>
    <xdr:to>
      <xdr:col>2</xdr:col>
      <xdr:colOff>819150</xdr:colOff>
      <xdr:row>2</xdr:row>
      <xdr:rowOff>480059</xdr:rowOff>
    </xdr:to>
    <xdr:pic>
      <xdr:nvPicPr>
        <xdr:cNvPr id="3" name="Picture 2">
          <a:extLst>
            <a:ext uri="{FF2B5EF4-FFF2-40B4-BE49-F238E27FC236}">
              <a16:creationId xmlns:a16="http://schemas.microsoft.com/office/drawing/2014/main" id="{FFF65D77-008D-43FB-910C-F0425A88B00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3290" t="20499" r="11022" b="36834"/>
        <a:stretch/>
      </xdr:blipFill>
      <xdr:spPr>
        <a:xfrm>
          <a:off x="352425" y="742950"/>
          <a:ext cx="762000" cy="4286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219075</xdr:colOff>
      <xdr:row>17</xdr:row>
      <xdr:rowOff>142875</xdr:rowOff>
    </xdr:from>
    <xdr:to>
      <xdr:col>8</xdr:col>
      <xdr:colOff>1906460</xdr:colOff>
      <xdr:row>22</xdr:row>
      <xdr:rowOff>70484</xdr:rowOff>
    </xdr:to>
    <xdr:pic>
      <xdr:nvPicPr>
        <xdr:cNvPr id="2" name="Picture 1">
          <a:extLst>
            <a:ext uri="{FF2B5EF4-FFF2-40B4-BE49-F238E27FC236}">
              <a16:creationId xmlns:a16="http://schemas.microsoft.com/office/drawing/2014/main" id="{953DEFFA-ABC1-4EC2-851B-7932305E89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9325" y="12287250"/>
          <a:ext cx="2858961" cy="1188720"/>
        </a:xfrm>
        <a:prstGeom prst="rect">
          <a:avLst/>
        </a:prstGeom>
      </xdr:spPr>
    </xdr:pic>
    <xdr:clientData/>
  </xdr:twoCellAnchor>
  <xdr:twoCellAnchor editAs="oneCell">
    <xdr:from>
      <xdr:col>2</xdr:col>
      <xdr:colOff>76199</xdr:colOff>
      <xdr:row>2</xdr:row>
      <xdr:rowOff>38100</xdr:rowOff>
    </xdr:from>
    <xdr:to>
      <xdr:col>2</xdr:col>
      <xdr:colOff>817244</xdr:colOff>
      <xdr:row>2</xdr:row>
      <xdr:rowOff>474344</xdr:rowOff>
    </xdr:to>
    <xdr:pic>
      <xdr:nvPicPr>
        <xdr:cNvPr id="3" name="Picture 2">
          <a:extLst>
            <a:ext uri="{FF2B5EF4-FFF2-40B4-BE49-F238E27FC236}">
              <a16:creationId xmlns:a16="http://schemas.microsoft.com/office/drawing/2014/main" id="{B92C14DA-7C10-4AFA-B2B2-0EA6ADAD713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3290" t="20499" r="11022" b="36834"/>
        <a:stretch/>
      </xdr:blipFill>
      <xdr:spPr>
        <a:xfrm>
          <a:off x="371474" y="723900"/>
          <a:ext cx="733425" cy="4286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180975</xdr:colOff>
      <xdr:row>9</xdr:row>
      <xdr:rowOff>200025</xdr:rowOff>
    </xdr:from>
    <xdr:to>
      <xdr:col>8</xdr:col>
      <xdr:colOff>1868360</xdr:colOff>
      <xdr:row>17</xdr:row>
      <xdr:rowOff>106680</xdr:rowOff>
    </xdr:to>
    <xdr:pic>
      <xdr:nvPicPr>
        <xdr:cNvPr id="2" name="Picture 1">
          <a:extLst>
            <a:ext uri="{FF2B5EF4-FFF2-40B4-BE49-F238E27FC236}">
              <a16:creationId xmlns:a16="http://schemas.microsoft.com/office/drawing/2014/main" id="{09A0223D-DB44-4E0A-8D83-8A15EC4854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1225" y="5638800"/>
          <a:ext cx="2858961" cy="1188720"/>
        </a:xfrm>
        <a:prstGeom prst="rect">
          <a:avLst/>
        </a:prstGeom>
      </xdr:spPr>
    </xdr:pic>
    <xdr:clientData/>
  </xdr:twoCellAnchor>
  <xdr:twoCellAnchor editAs="oneCell">
    <xdr:from>
      <xdr:col>2</xdr:col>
      <xdr:colOff>95249</xdr:colOff>
      <xdr:row>2</xdr:row>
      <xdr:rowOff>19050</xdr:rowOff>
    </xdr:from>
    <xdr:to>
      <xdr:col>2</xdr:col>
      <xdr:colOff>861059</xdr:colOff>
      <xdr:row>2</xdr:row>
      <xdr:rowOff>441959</xdr:rowOff>
    </xdr:to>
    <xdr:pic>
      <xdr:nvPicPr>
        <xdr:cNvPr id="3" name="Picture 2">
          <a:extLst>
            <a:ext uri="{FF2B5EF4-FFF2-40B4-BE49-F238E27FC236}">
              <a16:creationId xmlns:a16="http://schemas.microsoft.com/office/drawing/2014/main" id="{C51D41B5-E0E9-428B-AC35-26AEC0346E1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3290" t="20499" r="11022" b="36834"/>
        <a:stretch/>
      </xdr:blipFill>
      <xdr:spPr>
        <a:xfrm>
          <a:off x="390524" y="704850"/>
          <a:ext cx="771525" cy="42862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219075</xdr:colOff>
      <xdr:row>16</xdr:row>
      <xdr:rowOff>95250</xdr:rowOff>
    </xdr:from>
    <xdr:to>
      <xdr:col>8</xdr:col>
      <xdr:colOff>1906461</xdr:colOff>
      <xdr:row>21</xdr:row>
      <xdr:rowOff>17145</xdr:rowOff>
    </xdr:to>
    <xdr:pic>
      <xdr:nvPicPr>
        <xdr:cNvPr id="2" name="Picture 1">
          <a:extLst>
            <a:ext uri="{FF2B5EF4-FFF2-40B4-BE49-F238E27FC236}">
              <a16:creationId xmlns:a16="http://schemas.microsoft.com/office/drawing/2014/main" id="{846C59BB-4333-4A73-866D-02EB921905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9325" y="15535275"/>
          <a:ext cx="2858961" cy="1188720"/>
        </a:xfrm>
        <a:prstGeom prst="rect">
          <a:avLst/>
        </a:prstGeom>
      </xdr:spPr>
    </xdr:pic>
    <xdr:clientData/>
  </xdr:twoCellAnchor>
  <xdr:twoCellAnchor editAs="oneCell">
    <xdr:from>
      <xdr:col>2</xdr:col>
      <xdr:colOff>57149</xdr:colOff>
      <xdr:row>2</xdr:row>
      <xdr:rowOff>66675</xdr:rowOff>
    </xdr:from>
    <xdr:to>
      <xdr:col>2</xdr:col>
      <xdr:colOff>821054</xdr:colOff>
      <xdr:row>2</xdr:row>
      <xdr:rowOff>495299</xdr:rowOff>
    </xdr:to>
    <xdr:pic>
      <xdr:nvPicPr>
        <xdr:cNvPr id="3" name="Picture 2">
          <a:extLst>
            <a:ext uri="{FF2B5EF4-FFF2-40B4-BE49-F238E27FC236}">
              <a16:creationId xmlns:a16="http://schemas.microsoft.com/office/drawing/2014/main" id="{670B7AFD-1D15-4FB3-863C-EB992BB103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3290" t="20499" r="11022" b="36834"/>
        <a:stretch/>
      </xdr:blipFill>
      <xdr:spPr>
        <a:xfrm>
          <a:off x="352424" y="752475"/>
          <a:ext cx="752475" cy="428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371475</xdr:colOff>
      <xdr:row>9</xdr:row>
      <xdr:rowOff>64296</xdr:rowOff>
    </xdr:from>
    <xdr:to>
      <xdr:col>8</xdr:col>
      <xdr:colOff>1965517</xdr:colOff>
      <xdr:row>18</xdr:row>
      <xdr:rowOff>80489</xdr:rowOff>
    </xdr:to>
    <xdr:pic>
      <xdr:nvPicPr>
        <xdr:cNvPr id="7" name="Picture 6">
          <a:extLst>
            <a:ext uri="{FF2B5EF4-FFF2-40B4-BE49-F238E27FC236}">
              <a16:creationId xmlns:a16="http://schemas.microsoft.com/office/drawing/2014/main" id="{4102605A-19C8-4AE0-88D4-08D0AC24C0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65069" y="6207921"/>
          <a:ext cx="2808479" cy="1254443"/>
        </a:xfrm>
        <a:prstGeom prst="rect">
          <a:avLst/>
        </a:prstGeom>
      </xdr:spPr>
    </xdr:pic>
    <xdr:clientData/>
  </xdr:twoCellAnchor>
  <xdr:twoCellAnchor editAs="oneCell">
    <xdr:from>
      <xdr:col>2</xdr:col>
      <xdr:colOff>47719</xdr:colOff>
      <xdr:row>1</xdr:row>
      <xdr:rowOff>123826</xdr:rowOff>
    </xdr:from>
    <xdr:to>
      <xdr:col>2</xdr:col>
      <xdr:colOff>741044</xdr:colOff>
      <xdr:row>2</xdr:row>
      <xdr:rowOff>396240</xdr:rowOff>
    </xdr:to>
    <xdr:pic>
      <xdr:nvPicPr>
        <xdr:cNvPr id="9" name="Picture 8">
          <a:extLst>
            <a:ext uri="{FF2B5EF4-FFF2-40B4-BE49-F238E27FC236}">
              <a16:creationId xmlns:a16="http://schemas.microsoft.com/office/drawing/2014/main" id="{B5A91CFE-6408-40C7-B20A-1AEC1308B3F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3290" t="20499" r="11022" b="36834"/>
        <a:stretch/>
      </xdr:blipFill>
      <xdr:spPr>
        <a:xfrm>
          <a:off x="190594" y="409576"/>
          <a:ext cx="685705" cy="4286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123073</xdr:colOff>
      <xdr:row>1</xdr:row>
      <xdr:rowOff>114301</xdr:rowOff>
    </xdr:from>
    <xdr:to>
      <xdr:col>2</xdr:col>
      <xdr:colOff>834029</xdr:colOff>
      <xdr:row>2</xdr:row>
      <xdr:rowOff>428625</xdr:rowOff>
    </xdr:to>
    <xdr:pic>
      <xdr:nvPicPr>
        <xdr:cNvPr id="4" name="Picture 3">
          <a:extLst>
            <a:ext uri="{FF2B5EF4-FFF2-40B4-BE49-F238E27FC236}">
              <a16:creationId xmlns:a16="http://schemas.microsoft.com/office/drawing/2014/main" id="{0E131D87-EE9D-41C3-BCF2-8DB677491BC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290" t="20499" r="11022" b="36834"/>
        <a:stretch/>
      </xdr:blipFill>
      <xdr:spPr>
        <a:xfrm>
          <a:off x="408823" y="400051"/>
          <a:ext cx="710956" cy="433387"/>
        </a:xfrm>
        <a:prstGeom prst="rect">
          <a:avLst/>
        </a:prstGeom>
      </xdr:spPr>
    </xdr:pic>
    <xdr:clientData/>
  </xdr:twoCellAnchor>
  <xdr:twoCellAnchor editAs="oneCell">
    <xdr:from>
      <xdr:col>6</xdr:col>
      <xdr:colOff>378619</xdr:colOff>
      <xdr:row>10</xdr:row>
      <xdr:rowOff>2381</xdr:rowOff>
    </xdr:from>
    <xdr:to>
      <xdr:col>8</xdr:col>
      <xdr:colOff>1947896</xdr:colOff>
      <xdr:row>18</xdr:row>
      <xdr:rowOff>11430</xdr:rowOff>
    </xdr:to>
    <xdr:pic>
      <xdr:nvPicPr>
        <xdr:cNvPr id="9" name="Picture 8">
          <a:extLst>
            <a:ext uri="{FF2B5EF4-FFF2-40B4-BE49-F238E27FC236}">
              <a16:creationId xmlns:a16="http://schemas.microsoft.com/office/drawing/2014/main" id="{0F6DE96B-CB3C-4C0D-BF6A-9435C3B26D4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34088" y="6860381"/>
          <a:ext cx="2831339" cy="12472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438150</xdr:colOff>
      <xdr:row>13</xdr:row>
      <xdr:rowOff>85725</xdr:rowOff>
    </xdr:from>
    <xdr:to>
      <xdr:col>8</xdr:col>
      <xdr:colOff>2123631</xdr:colOff>
      <xdr:row>20</xdr:row>
      <xdr:rowOff>0</xdr:rowOff>
    </xdr:to>
    <xdr:pic>
      <xdr:nvPicPr>
        <xdr:cNvPr id="8" name="Picture 7">
          <a:extLst>
            <a:ext uri="{FF2B5EF4-FFF2-40B4-BE49-F238E27FC236}">
              <a16:creationId xmlns:a16="http://schemas.microsoft.com/office/drawing/2014/main" id="{9C061774-B6A9-4B5C-95AB-56A1F0113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67400" y="9363075"/>
          <a:ext cx="2858961" cy="1188720"/>
        </a:xfrm>
        <a:prstGeom prst="rect">
          <a:avLst/>
        </a:prstGeom>
      </xdr:spPr>
    </xdr:pic>
    <xdr:clientData/>
  </xdr:twoCellAnchor>
  <xdr:twoCellAnchor editAs="oneCell">
    <xdr:from>
      <xdr:col>6</xdr:col>
      <xdr:colOff>438150</xdr:colOff>
      <xdr:row>13</xdr:row>
      <xdr:rowOff>85725</xdr:rowOff>
    </xdr:from>
    <xdr:to>
      <xdr:col>7</xdr:col>
      <xdr:colOff>255270</xdr:colOff>
      <xdr:row>14</xdr:row>
      <xdr:rowOff>-1</xdr:rowOff>
    </xdr:to>
    <xdr:pic>
      <xdr:nvPicPr>
        <xdr:cNvPr id="9" name="Picture 8">
          <a:extLst>
            <a:ext uri="{FF2B5EF4-FFF2-40B4-BE49-F238E27FC236}">
              <a16:creationId xmlns:a16="http://schemas.microsoft.com/office/drawing/2014/main" id="{E60322CF-4202-4C27-B5BF-FE851C32498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3290" t="20499" r="11022" b="36834"/>
        <a:stretch/>
      </xdr:blipFill>
      <xdr:spPr>
        <a:xfrm>
          <a:off x="5867400" y="9363075"/>
          <a:ext cx="457200" cy="428624"/>
        </a:xfrm>
        <a:prstGeom prst="rect">
          <a:avLst/>
        </a:prstGeom>
      </xdr:spPr>
    </xdr:pic>
    <xdr:clientData/>
  </xdr:twoCellAnchor>
  <xdr:twoCellAnchor editAs="oneCell">
    <xdr:from>
      <xdr:col>2</xdr:col>
      <xdr:colOff>76199</xdr:colOff>
      <xdr:row>2</xdr:row>
      <xdr:rowOff>76200</xdr:rowOff>
    </xdr:from>
    <xdr:to>
      <xdr:col>2</xdr:col>
      <xdr:colOff>697229</xdr:colOff>
      <xdr:row>2</xdr:row>
      <xdr:rowOff>506729</xdr:rowOff>
    </xdr:to>
    <xdr:pic>
      <xdr:nvPicPr>
        <xdr:cNvPr id="10" name="Picture 9">
          <a:extLst>
            <a:ext uri="{FF2B5EF4-FFF2-40B4-BE49-F238E27FC236}">
              <a16:creationId xmlns:a16="http://schemas.microsoft.com/office/drawing/2014/main" id="{22629DE0-72A1-4CA2-8026-494BF8F61A5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3290" t="20499" r="11022" b="36834"/>
        <a:stretch/>
      </xdr:blipFill>
      <xdr:spPr>
        <a:xfrm>
          <a:off x="285749" y="533400"/>
          <a:ext cx="619125" cy="4286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285750</xdr:colOff>
      <xdr:row>27</xdr:row>
      <xdr:rowOff>171450</xdr:rowOff>
    </xdr:from>
    <xdr:to>
      <xdr:col>8</xdr:col>
      <xdr:colOff>1969326</xdr:colOff>
      <xdr:row>34</xdr:row>
      <xdr:rowOff>155258</xdr:rowOff>
    </xdr:to>
    <xdr:pic>
      <xdr:nvPicPr>
        <xdr:cNvPr id="8" name="Picture 7">
          <a:extLst>
            <a:ext uri="{FF2B5EF4-FFF2-40B4-BE49-F238E27FC236}">
              <a16:creationId xmlns:a16="http://schemas.microsoft.com/office/drawing/2014/main" id="{79972991-9F93-4523-9A4C-770021072C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0" y="16354425"/>
          <a:ext cx="2858961" cy="1188720"/>
        </a:xfrm>
        <a:prstGeom prst="rect">
          <a:avLst/>
        </a:prstGeom>
      </xdr:spPr>
    </xdr:pic>
    <xdr:clientData/>
  </xdr:twoCellAnchor>
  <xdr:twoCellAnchor editAs="oneCell">
    <xdr:from>
      <xdr:col>2</xdr:col>
      <xdr:colOff>66675</xdr:colOff>
      <xdr:row>2</xdr:row>
      <xdr:rowOff>38100</xdr:rowOff>
    </xdr:from>
    <xdr:to>
      <xdr:col>2</xdr:col>
      <xdr:colOff>777240</xdr:colOff>
      <xdr:row>2</xdr:row>
      <xdr:rowOff>470534</xdr:rowOff>
    </xdr:to>
    <xdr:pic>
      <xdr:nvPicPr>
        <xdr:cNvPr id="9" name="Picture 8">
          <a:extLst>
            <a:ext uri="{FF2B5EF4-FFF2-40B4-BE49-F238E27FC236}">
              <a16:creationId xmlns:a16="http://schemas.microsoft.com/office/drawing/2014/main" id="{386E1DBC-0B35-46F0-B1FC-9708E84D97F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3290" t="20499" r="11022" b="36834"/>
        <a:stretch/>
      </xdr:blipFill>
      <xdr:spPr>
        <a:xfrm>
          <a:off x="276225" y="609600"/>
          <a:ext cx="704850" cy="4286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78581</xdr:colOff>
      <xdr:row>26</xdr:row>
      <xdr:rowOff>171450</xdr:rowOff>
    </xdr:from>
    <xdr:to>
      <xdr:col>8</xdr:col>
      <xdr:colOff>1723105</xdr:colOff>
      <xdr:row>33</xdr:row>
      <xdr:rowOff>167164</xdr:rowOff>
    </xdr:to>
    <xdr:pic>
      <xdr:nvPicPr>
        <xdr:cNvPr id="8" name="Picture 7">
          <a:extLst>
            <a:ext uri="{FF2B5EF4-FFF2-40B4-BE49-F238E27FC236}">
              <a16:creationId xmlns:a16="http://schemas.microsoft.com/office/drawing/2014/main" id="{B6B185EB-326D-4874-85E0-C0A7332E4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19800" y="27520106"/>
          <a:ext cx="2799430" cy="1436370"/>
        </a:xfrm>
        <a:prstGeom prst="rect">
          <a:avLst/>
        </a:prstGeom>
      </xdr:spPr>
    </xdr:pic>
    <xdr:clientData/>
  </xdr:twoCellAnchor>
  <xdr:twoCellAnchor editAs="oneCell">
    <xdr:from>
      <xdr:col>2</xdr:col>
      <xdr:colOff>57149</xdr:colOff>
      <xdr:row>2</xdr:row>
      <xdr:rowOff>66675</xdr:rowOff>
    </xdr:from>
    <xdr:to>
      <xdr:col>2</xdr:col>
      <xdr:colOff>779144</xdr:colOff>
      <xdr:row>2</xdr:row>
      <xdr:rowOff>495299</xdr:rowOff>
    </xdr:to>
    <xdr:pic>
      <xdr:nvPicPr>
        <xdr:cNvPr id="9" name="Picture 8">
          <a:extLst>
            <a:ext uri="{FF2B5EF4-FFF2-40B4-BE49-F238E27FC236}">
              <a16:creationId xmlns:a16="http://schemas.microsoft.com/office/drawing/2014/main" id="{E61C978D-1581-415B-9C27-8CB8883DCC6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3290" t="20499" r="11022" b="36834"/>
        <a:stretch/>
      </xdr:blipFill>
      <xdr:spPr>
        <a:xfrm>
          <a:off x="352424" y="752475"/>
          <a:ext cx="714375" cy="4286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145257</xdr:colOff>
      <xdr:row>24</xdr:row>
      <xdr:rowOff>240506</xdr:rowOff>
    </xdr:from>
    <xdr:to>
      <xdr:col>9</xdr:col>
      <xdr:colOff>118618</xdr:colOff>
      <xdr:row>32</xdr:row>
      <xdr:rowOff>33813</xdr:rowOff>
    </xdr:to>
    <xdr:pic>
      <xdr:nvPicPr>
        <xdr:cNvPr id="8" name="Picture 7">
          <a:extLst>
            <a:ext uri="{FF2B5EF4-FFF2-40B4-BE49-F238E27FC236}">
              <a16:creationId xmlns:a16="http://schemas.microsoft.com/office/drawing/2014/main" id="{B7186A93-92A9-4511-9728-5D3A72425B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74570" y="26053256"/>
          <a:ext cx="2807049" cy="1245870"/>
        </a:xfrm>
        <a:prstGeom prst="rect">
          <a:avLst/>
        </a:prstGeom>
      </xdr:spPr>
    </xdr:pic>
    <xdr:clientData/>
  </xdr:twoCellAnchor>
  <xdr:twoCellAnchor editAs="oneCell">
    <xdr:from>
      <xdr:col>2</xdr:col>
      <xdr:colOff>66675</xdr:colOff>
      <xdr:row>2</xdr:row>
      <xdr:rowOff>57150</xdr:rowOff>
    </xdr:from>
    <xdr:to>
      <xdr:col>2</xdr:col>
      <xdr:colOff>741045</xdr:colOff>
      <xdr:row>2</xdr:row>
      <xdr:rowOff>480059</xdr:rowOff>
    </xdr:to>
    <xdr:pic>
      <xdr:nvPicPr>
        <xdr:cNvPr id="9" name="Picture 8">
          <a:extLst>
            <a:ext uri="{FF2B5EF4-FFF2-40B4-BE49-F238E27FC236}">
              <a16:creationId xmlns:a16="http://schemas.microsoft.com/office/drawing/2014/main" id="{EE7B74D0-4003-4A90-9B37-A19F198AC57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3290" t="20499" r="11022" b="36834"/>
        <a:stretch/>
      </xdr:blipFill>
      <xdr:spPr>
        <a:xfrm>
          <a:off x="361950" y="742950"/>
          <a:ext cx="685800" cy="4286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190500</xdr:colOff>
      <xdr:row>25</xdr:row>
      <xdr:rowOff>142875</xdr:rowOff>
    </xdr:from>
    <xdr:to>
      <xdr:col>8</xdr:col>
      <xdr:colOff>1883600</xdr:colOff>
      <xdr:row>31</xdr:row>
      <xdr:rowOff>42863</xdr:rowOff>
    </xdr:to>
    <xdr:pic>
      <xdr:nvPicPr>
        <xdr:cNvPr id="8" name="Picture 7">
          <a:extLst>
            <a:ext uri="{FF2B5EF4-FFF2-40B4-BE49-F238E27FC236}">
              <a16:creationId xmlns:a16="http://schemas.microsoft.com/office/drawing/2014/main" id="{19C7F106-1342-4D1F-8569-4565AE74E0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50" y="20431125"/>
          <a:ext cx="2858961" cy="1188720"/>
        </a:xfrm>
        <a:prstGeom prst="rect">
          <a:avLst/>
        </a:prstGeom>
      </xdr:spPr>
    </xdr:pic>
    <xdr:clientData/>
  </xdr:twoCellAnchor>
  <xdr:twoCellAnchor editAs="oneCell">
    <xdr:from>
      <xdr:col>2</xdr:col>
      <xdr:colOff>57149</xdr:colOff>
      <xdr:row>2</xdr:row>
      <xdr:rowOff>95250</xdr:rowOff>
    </xdr:from>
    <xdr:to>
      <xdr:col>2</xdr:col>
      <xdr:colOff>784859</xdr:colOff>
      <xdr:row>2</xdr:row>
      <xdr:rowOff>518159</xdr:rowOff>
    </xdr:to>
    <xdr:pic>
      <xdr:nvPicPr>
        <xdr:cNvPr id="9" name="Picture 8">
          <a:extLst>
            <a:ext uri="{FF2B5EF4-FFF2-40B4-BE49-F238E27FC236}">
              <a16:creationId xmlns:a16="http://schemas.microsoft.com/office/drawing/2014/main" id="{3999D6EC-390C-4451-8041-0FDFBE75D64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3290" t="20499" r="11022" b="36834"/>
        <a:stretch/>
      </xdr:blipFill>
      <xdr:spPr>
        <a:xfrm>
          <a:off x="352424" y="781050"/>
          <a:ext cx="733425" cy="4286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209550</xdr:colOff>
      <xdr:row>5</xdr:row>
      <xdr:rowOff>95250</xdr:rowOff>
    </xdr:from>
    <xdr:to>
      <xdr:col>8</xdr:col>
      <xdr:colOff>1896936</xdr:colOff>
      <xdr:row>13</xdr:row>
      <xdr:rowOff>112395</xdr:rowOff>
    </xdr:to>
    <xdr:pic>
      <xdr:nvPicPr>
        <xdr:cNvPr id="8" name="Picture 7">
          <a:extLst>
            <a:ext uri="{FF2B5EF4-FFF2-40B4-BE49-F238E27FC236}">
              <a16:creationId xmlns:a16="http://schemas.microsoft.com/office/drawing/2014/main" id="{300B0CD7-4792-439A-9957-7D1CCF6D29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19800" y="27708225"/>
          <a:ext cx="2858961" cy="1188720"/>
        </a:xfrm>
        <a:prstGeom prst="rect">
          <a:avLst/>
        </a:prstGeom>
      </xdr:spPr>
    </xdr:pic>
    <xdr:clientData/>
  </xdr:twoCellAnchor>
  <xdr:twoCellAnchor editAs="oneCell">
    <xdr:from>
      <xdr:col>2</xdr:col>
      <xdr:colOff>85725</xdr:colOff>
      <xdr:row>2</xdr:row>
      <xdr:rowOff>38100</xdr:rowOff>
    </xdr:from>
    <xdr:to>
      <xdr:col>2</xdr:col>
      <xdr:colOff>809625</xdr:colOff>
      <xdr:row>2</xdr:row>
      <xdr:rowOff>466724</xdr:rowOff>
    </xdr:to>
    <xdr:pic>
      <xdr:nvPicPr>
        <xdr:cNvPr id="9" name="Picture 8">
          <a:extLst>
            <a:ext uri="{FF2B5EF4-FFF2-40B4-BE49-F238E27FC236}">
              <a16:creationId xmlns:a16="http://schemas.microsoft.com/office/drawing/2014/main" id="{0CAD9C29-2E80-43E0-873D-9361BB47842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3290" t="20499" r="11022" b="36834"/>
        <a:stretch/>
      </xdr:blipFill>
      <xdr:spPr>
        <a:xfrm>
          <a:off x="381000" y="723900"/>
          <a:ext cx="723900" cy="4286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9%20People%20Phy%20Sec,Phy%20Acc%20Cont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st Should All Scoring Sum   "/>
      <sheetName val="Instructions"/>
      <sheetName val="1 Corp Sec, Vision Resp"/>
      <sheetName val="2 Corp Sec, Risk Assessment"/>
      <sheetName val="3 Corp Sec, Bus Partner"/>
      <sheetName val="4 Corp Sec, Cyber Security"/>
      <sheetName val="5 Trans Sec, Conveyance ITT"/>
      <sheetName val="6 Trans Sec, Seal Security"/>
      <sheetName val="7Trans Sec, Procedural Security"/>
      <sheetName val="8 Trans Sec, Ag Security"/>
      <sheetName val="9 People Phy Sec, Phy Sec"/>
      <sheetName val="10 People Phy Sec,Phy Acc Contl"/>
      <sheetName val="Assignment Sheet"/>
      <sheetName val="11 People Phy Sec,Personnel Sec"/>
      <sheetName val="12 People Phy Sec,Ed Trng Aware"/>
      <sheetName val="Robust Audit Program"/>
      <sheetName val="New MSC"/>
    </sheetNames>
    <sheetDataSet>
      <sheetData sheetId="0"/>
      <sheetData sheetId="1"/>
      <sheetData sheetId="2"/>
      <sheetData sheetId="3"/>
      <sheetData sheetId="4"/>
      <sheetData sheetId="5"/>
      <sheetData sheetId="6"/>
      <sheetData sheetId="7"/>
      <sheetData sheetId="8"/>
      <sheetData sheetId="9"/>
      <sheetData sheetId="10">
        <row r="36">
          <cell r="F36">
            <v>0.9513513513513514</v>
          </cell>
        </row>
      </sheetData>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opLeftCell="L1" zoomScale="110" zoomScaleNormal="110" workbookViewId="0">
      <selection activeCell="L1" sqref="L1"/>
    </sheetView>
  </sheetViews>
  <sheetFormatPr defaultRowHeight="14.25" x14ac:dyDescent="0.45"/>
  <sheetData/>
  <sheetProtection selectLockedCells="1" selectUnlockedCells="1"/>
  <customSheetViews>
    <customSheetView guid="{C17FF5B7-FD7F-4581-8BD2-023851F921D7}">
      <selection activeCell="K9" sqref="K9"/>
      <pageMargins left="0.7" right="0.7" top="0.75" bottom="0.75" header="0.3" footer="0.3"/>
    </customSheetView>
  </customSheetViews>
  <pageMargins left="0.25" right="0.25" top="0.75" bottom="0.75" header="0.3" footer="0.3"/>
  <pageSetup scale="9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3C9D-E358-4C5D-A2A6-A278F7E8D388}">
  <sheetPr>
    <tabColor theme="8" tint="-0.249977111117893"/>
  </sheetPr>
  <dimension ref="A1:CC37"/>
  <sheetViews>
    <sheetView zoomScale="80" zoomScaleNormal="80" workbookViewId="0">
      <selection activeCell="O36" sqref="O36"/>
    </sheetView>
  </sheetViews>
  <sheetFormatPr defaultRowHeight="14.25" x14ac:dyDescent="0.45"/>
  <cols>
    <col min="1" max="1" width="4.265625" style="9" customWidth="1"/>
    <col min="2" max="2" width="5.86328125" style="9" customWidth="1"/>
    <col min="3" max="3" width="36.86328125" style="1" customWidth="1"/>
    <col min="4" max="4" width="11.3984375" style="1" customWidth="1"/>
    <col min="5" max="5" width="9.265625" style="1" customWidth="1"/>
    <col min="6" max="6" width="11.3984375" customWidth="1"/>
    <col min="7" max="7" width="9.265625" customWidth="1"/>
    <col min="8" max="8" width="7.73046875" customWidth="1"/>
    <col min="9" max="9" width="26.59765625" style="163" customWidth="1"/>
    <col min="80" max="80" width="19.265625" bestFit="1" customWidth="1"/>
    <col min="81" max="81" width="9.1328125" customWidth="1"/>
  </cols>
  <sheetData>
    <row r="1" spans="1:81" ht="22.9" customHeight="1" x14ac:dyDescent="0.45">
      <c r="A1" s="457" t="s">
        <v>124</v>
      </c>
      <c r="B1" s="459"/>
      <c r="C1" s="459"/>
      <c r="D1" s="459"/>
      <c r="E1" s="460"/>
      <c r="F1" s="481" t="s">
        <v>516</v>
      </c>
      <c r="G1" s="511"/>
      <c r="H1" s="511"/>
      <c r="I1" s="512"/>
      <c r="CB1">
        <v>5</v>
      </c>
      <c r="CC1" s="6" t="s">
        <v>0</v>
      </c>
    </row>
    <row r="2" spans="1:81" ht="31.15" customHeight="1" thickBot="1" x14ac:dyDescent="0.5">
      <c r="A2" s="461"/>
      <c r="B2" s="463"/>
      <c r="C2" s="463"/>
      <c r="D2" s="463"/>
      <c r="E2" s="464"/>
      <c r="F2" s="466"/>
      <c r="G2" s="466"/>
      <c r="H2" s="466"/>
      <c r="I2" s="513"/>
      <c r="CB2">
        <v>3</v>
      </c>
      <c r="CC2" s="4" t="s">
        <v>3</v>
      </c>
    </row>
    <row r="3" spans="1:81" s="14" customFormat="1" ht="58.15" customHeight="1" thickBot="1" x14ac:dyDescent="0.5">
      <c r="A3" s="218" t="s">
        <v>306</v>
      </c>
      <c r="B3" s="219" t="s">
        <v>464</v>
      </c>
      <c r="C3" s="76" t="s">
        <v>2</v>
      </c>
      <c r="D3" s="76" t="s">
        <v>6</v>
      </c>
      <c r="E3" s="179" t="s">
        <v>501</v>
      </c>
      <c r="F3" s="76" t="s">
        <v>37</v>
      </c>
      <c r="G3" s="77" t="s">
        <v>11</v>
      </c>
      <c r="H3" s="76" t="s">
        <v>7</v>
      </c>
      <c r="I3" s="397" t="s">
        <v>4</v>
      </c>
      <c r="CB3" s="14">
        <v>1</v>
      </c>
      <c r="CC3" s="15" t="s">
        <v>1</v>
      </c>
    </row>
    <row r="4" spans="1:81" s="14" customFormat="1" ht="68.25" customHeight="1" x14ac:dyDescent="0.45">
      <c r="A4" s="114">
        <v>109</v>
      </c>
      <c r="B4" s="241">
        <v>9.1</v>
      </c>
      <c r="C4" s="321" t="s">
        <v>108</v>
      </c>
      <c r="D4" s="322" t="s">
        <v>33</v>
      </c>
      <c r="E4" s="256" t="s">
        <v>503</v>
      </c>
      <c r="F4" s="323" t="s">
        <v>0</v>
      </c>
      <c r="G4" s="324">
        <v>10</v>
      </c>
      <c r="H4" s="325">
        <f t="shared" ref="H4:H16" si="0">IF(F4="Yes",10,IF(F4="Partial",5,IF(F4="No",1,IF(F4="Comp. Control",10,IF(F4="","",)))))</f>
        <v>10</v>
      </c>
      <c r="I4" s="326" t="s">
        <v>412</v>
      </c>
      <c r="CC4" s="15"/>
    </row>
    <row r="5" spans="1:81" s="125" customFormat="1" ht="54.75" customHeight="1" x14ac:dyDescent="0.45">
      <c r="A5" s="114">
        <v>110</v>
      </c>
      <c r="B5" s="249">
        <v>9.4</v>
      </c>
      <c r="C5" s="258" t="s">
        <v>88</v>
      </c>
      <c r="D5" s="139" t="s">
        <v>33</v>
      </c>
      <c r="E5" s="140" t="s">
        <v>503</v>
      </c>
      <c r="F5" s="164" t="s">
        <v>3</v>
      </c>
      <c r="G5" s="165">
        <v>10</v>
      </c>
      <c r="H5" s="166">
        <f t="shared" si="0"/>
        <v>5</v>
      </c>
      <c r="I5" s="167"/>
      <c r="CC5" s="126"/>
    </row>
    <row r="6" spans="1:81" ht="40.15" customHeight="1" x14ac:dyDescent="0.45">
      <c r="A6" s="114">
        <v>111</v>
      </c>
      <c r="B6" s="241" t="s">
        <v>417</v>
      </c>
      <c r="C6" s="258" t="s">
        <v>416</v>
      </c>
      <c r="D6" s="139" t="s">
        <v>33</v>
      </c>
      <c r="E6" s="140" t="s">
        <v>503</v>
      </c>
      <c r="F6" s="164" t="s">
        <v>5</v>
      </c>
      <c r="G6" s="165">
        <v>10</v>
      </c>
      <c r="H6" s="166">
        <f t="shared" si="0"/>
        <v>10</v>
      </c>
      <c r="I6" s="168"/>
    </row>
    <row r="7" spans="1:81" ht="57" customHeight="1" x14ac:dyDescent="0.45">
      <c r="A7" s="114">
        <v>112</v>
      </c>
      <c r="B7" s="241">
        <v>9.5</v>
      </c>
      <c r="C7" s="258" t="s">
        <v>418</v>
      </c>
      <c r="D7" s="139" t="s">
        <v>32</v>
      </c>
      <c r="E7" s="140" t="s">
        <v>503</v>
      </c>
      <c r="F7" s="164" t="s">
        <v>5</v>
      </c>
      <c r="G7" s="165">
        <v>10</v>
      </c>
      <c r="H7" s="166">
        <f t="shared" si="0"/>
        <v>10</v>
      </c>
      <c r="I7" s="168"/>
    </row>
    <row r="8" spans="1:81" ht="58.5" customHeight="1" x14ac:dyDescent="0.45">
      <c r="A8" s="114">
        <v>113</v>
      </c>
      <c r="B8" s="241">
        <v>9.6</v>
      </c>
      <c r="C8" s="258" t="s">
        <v>103</v>
      </c>
      <c r="D8" s="139" t="s">
        <v>32</v>
      </c>
      <c r="E8" s="140" t="s">
        <v>503</v>
      </c>
      <c r="F8" s="164" t="s">
        <v>5</v>
      </c>
      <c r="G8" s="165">
        <v>10</v>
      </c>
      <c r="H8" s="166">
        <f t="shared" si="0"/>
        <v>10</v>
      </c>
      <c r="I8" s="168"/>
    </row>
    <row r="9" spans="1:81" ht="337.5" customHeight="1" x14ac:dyDescent="0.45">
      <c r="A9" s="114">
        <v>114</v>
      </c>
      <c r="B9" s="241">
        <v>9.8000000000000007</v>
      </c>
      <c r="C9" s="258" t="s">
        <v>455</v>
      </c>
      <c r="D9" s="139" t="s">
        <v>32</v>
      </c>
      <c r="E9" s="140" t="s">
        <v>503</v>
      </c>
      <c r="F9" s="164" t="s">
        <v>5</v>
      </c>
      <c r="G9" s="165">
        <v>10</v>
      </c>
      <c r="H9" s="166">
        <f t="shared" si="0"/>
        <v>10</v>
      </c>
      <c r="I9" s="168"/>
    </row>
    <row r="10" spans="1:81" ht="128.25" customHeight="1" x14ac:dyDescent="0.45">
      <c r="A10" s="114">
        <v>115</v>
      </c>
      <c r="B10" s="241" t="s">
        <v>420</v>
      </c>
      <c r="C10" s="258" t="s">
        <v>94</v>
      </c>
      <c r="D10" s="139" t="s">
        <v>32</v>
      </c>
      <c r="E10" s="140" t="s">
        <v>503</v>
      </c>
      <c r="F10" s="164" t="s">
        <v>5</v>
      </c>
      <c r="G10" s="165">
        <v>10</v>
      </c>
      <c r="H10" s="166">
        <f t="shared" si="0"/>
        <v>10</v>
      </c>
      <c r="I10" s="168"/>
    </row>
    <row r="11" spans="1:81" ht="63.6" customHeight="1" x14ac:dyDescent="0.45">
      <c r="A11" s="114">
        <v>116</v>
      </c>
      <c r="B11" s="241" t="s">
        <v>421</v>
      </c>
      <c r="C11" s="258" t="s">
        <v>95</v>
      </c>
      <c r="D11" s="139" t="s">
        <v>32</v>
      </c>
      <c r="E11" s="140" t="s">
        <v>503</v>
      </c>
      <c r="F11" s="164" t="s">
        <v>5</v>
      </c>
      <c r="G11" s="165">
        <v>10</v>
      </c>
      <c r="H11" s="166">
        <f t="shared" si="0"/>
        <v>10</v>
      </c>
      <c r="I11" s="168"/>
    </row>
    <row r="12" spans="1:81" ht="40.15" customHeight="1" x14ac:dyDescent="0.45">
      <c r="A12" s="114">
        <v>117</v>
      </c>
      <c r="B12" s="250" t="s">
        <v>422</v>
      </c>
      <c r="C12" s="258" t="s">
        <v>96</v>
      </c>
      <c r="D12" s="139" t="s">
        <v>32</v>
      </c>
      <c r="E12" s="140" t="s">
        <v>503</v>
      </c>
      <c r="F12" s="164" t="s">
        <v>5</v>
      </c>
      <c r="G12" s="165">
        <v>10</v>
      </c>
      <c r="H12" s="166">
        <f t="shared" si="0"/>
        <v>10</v>
      </c>
      <c r="I12" s="168"/>
    </row>
    <row r="13" spans="1:81" ht="57.75" customHeight="1" x14ac:dyDescent="0.45">
      <c r="A13" s="114">
        <v>118</v>
      </c>
      <c r="B13" s="241">
        <v>9.1300000000000008</v>
      </c>
      <c r="C13" s="258" t="s">
        <v>182</v>
      </c>
      <c r="D13" s="139" t="s">
        <v>32</v>
      </c>
      <c r="E13" s="140" t="s">
        <v>503</v>
      </c>
      <c r="F13" s="164" t="s">
        <v>5</v>
      </c>
      <c r="G13" s="165">
        <v>10</v>
      </c>
      <c r="H13" s="166">
        <f t="shared" si="0"/>
        <v>10</v>
      </c>
      <c r="I13" s="168"/>
    </row>
    <row r="14" spans="1:81" s="14" customFormat="1" ht="90" customHeight="1" x14ac:dyDescent="0.45">
      <c r="A14" s="114">
        <v>119</v>
      </c>
      <c r="B14" s="241">
        <v>9.15</v>
      </c>
      <c r="C14" s="258" t="s">
        <v>183</v>
      </c>
      <c r="D14" s="139" t="s">
        <v>32</v>
      </c>
      <c r="E14" s="140" t="s">
        <v>503</v>
      </c>
      <c r="F14" s="164" t="s">
        <v>5</v>
      </c>
      <c r="G14" s="165">
        <v>10</v>
      </c>
      <c r="H14" s="166">
        <f t="shared" si="0"/>
        <v>10</v>
      </c>
      <c r="I14" s="168"/>
      <c r="CC14" s="15"/>
    </row>
    <row r="15" spans="1:81" s="14" customFormat="1" ht="39.75" customHeight="1" x14ac:dyDescent="0.45">
      <c r="A15" s="114">
        <v>120</v>
      </c>
      <c r="B15" s="249" t="s">
        <v>425</v>
      </c>
      <c r="C15" s="258" t="s">
        <v>97</v>
      </c>
      <c r="D15" s="139" t="s">
        <v>32</v>
      </c>
      <c r="E15" s="140" t="s">
        <v>503</v>
      </c>
      <c r="F15" s="164" t="s">
        <v>5</v>
      </c>
      <c r="G15" s="165">
        <v>10</v>
      </c>
      <c r="H15" s="166">
        <f t="shared" si="0"/>
        <v>10</v>
      </c>
      <c r="I15" s="167"/>
      <c r="CC15" s="15"/>
    </row>
    <row r="16" spans="1:81" ht="105" customHeight="1" x14ac:dyDescent="0.45">
      <c r="A16" s="114">
        <v>121</v>
      </c>
      <c r="B16" s="249">
        <v>9.16</v>
      </c>
      <c r="C16" s="258" t="s">
        <v>426</v>
      </c>
      <c r="D16" s="139" t="s">
        <v>32</v>
      </c>
      <c r="E16" s="140" t="s">
        <v>503</v>
      </c>
      <c r="F16" s="164" t="s">
        <v>5</v>
      </c>
      <c r="G16" s="165">
        <v>10</v>
      </c>
      <c r="H16" s="166">
        <f t="shared" si="0"/>
        <v>10</v>
      </c>
      <c r="I16" s="169" t="s">
        <v>282</v>
      </c>
    </row>
    <row r="17" spans="1:29" ht="52.5" customHeight="1" x14ac:dyDescent="0.45">
      <c r="A17" s="114">
        <v>122</v>
      </c>
      <c r="B17" s="241">
        <v>9.1999999999999993</v>
      </c>
      <c r="C17" s="258" t="s">
        <v>109</v>
      </c>
      <c r="D17" s="139" t="s">
        <v>112</v>
      </c>
      <c r="E17" s="140" t="s">
        <v>503</v>
      </c>
      <c r="F17" s="164" t="s">
        <v>5</v>
      </c>
      <c r="G17" s="165">
        <v>5</v>
      </c>
      <c r="H17" s="166">
        <f t="shared" ref="H17:H27" si="1">IF(F17="Yes",5,IF(F17="Partial",3,IF(F17="No",1,IF(F17="Comp. Control",5,IF(F17="","",)))))</f>
        <v>5</v>
      </c>
      <c r="I17" s="170"/>
    </row>
    <row r="18" spans="1:29" ht="74.25" customHeight="1" x14ac:dyDescent="0.45">
      <c r="A18" s="114">
        <v>123</v>
      </c>
      <c r="B18" s="241" t="s">
        <v>413</v>
      </c>
      <c r="C18" s="258" t="s">
        <v>110</v>
      </c>
      <c r="D18" s="139" t="s">
        <v>112</v>
      </c>
      <c r="E18" s="140" t="s">
        <v>503</v>
      </c>
      <c r="F18" s="164" t="s">
        <v>5</v>
      </c>
      <c r="G18" s="165">
        <v>5</v>
      </c>
      <c r="H18" s="166">
        <f t="shared" si="1"/>
        <v>5</v>
      </c>
      <c r="I18" s="170"/>
    </row>
    <row r="19" spans="1:29" ht="37.15" customHeight="1" x14ac:dyDescent="0.45">
      <c r="A19" s="114">
        <v>124</v>
      </c>
      <c r="B19" s="241" t="s">
        <v>414</v>
      </c>
      <c r="C19" s="258" t="s">
        <v>184</v>
      </c>
      <c r="D19" s="139" t="s">
        <v>112</v>
      </c>
      <c r="E19" s="140" t="s">
        <v>503</v>
      </c>
      <c r="F19" s="164" t="s">
        <v>5</v>
      </c>
      <c r="G19" s="165">
        <v>5</v>
      </c>
      <c r="H19" s="166">
        <f t="shared" si="1"/>
        <v>5</v>
      </c>
      <c r="I19" s="170"/>
      <c r="AC19" t="s">
        <v>361</v>
      </c>
    </row>
    <row r="20" spans="1:29" s="122" customFormat="1" ht="54" customHeight="1" x14ac:dyDescent="0.45">
      <c r="A20" s="114">
        <v>125</v>
      </c>
      <c r="B20" s="241" t="s">
        <v>415</v>
      </c>
      <c r="C20" s="258" t="s">
        <v>111</v>
      </c>
      <c r="D20" s="139" t="s">
        <v>112</v>
      </c>
      <c r="E20" s="140" t="s">
        <v>503</v>
      </c>
      <c r="F20" s="164" t="s">
        <v>3</v>
      </c>
      <c r="G20" s="165">
        <v>5</v>
      </c>
      <c r="H20" s="166">
        <f t="shared" si="1"/>
        <v>3</v>
      </c>
      <c r="I20" s="170"/>
    </row>
    <row r="21" spans="1:29" ht="57.75" customHeight="1" x14ac:dyDescent="0.45">
      <c r="A21" s="114">
        <v>126</v>
      </c>
      <c r="B21" s="241">
        <v>9.6999999999999993</v>
      </c>
      <c r="C21" s="258" t="s">
        <v>419</v>
      </c>
      <c r="D21" s="139" t="s">
        <v>112</v>
      </c>
      <c r="E21" s="140" t="s">
        <v>503</v>
      </c>
      <c r="F21" s="164" t="s">
        <v>5</v>
      </c>
      <c r="G21" s="165">
        <v>5</v>
      </c>
      <c r="H21" s="166">
        <f t="shared" si="1"/>
        <v>5</v>
      </c>
      <c r="I21" s="170"/>
      <c r="AC21" t="s">
        <v>362</v>
      </c>
    </row>
    <row r="22" spans="1:29" ht="76.5" customHeight="1" x14ac:dyDescent="0.45">
      <c r="A22" s="114">
        <v>127</v>
      </c>
      <c r="B22" s="241">
        <v>9.9</v>
      </c>
      <c r="C22" s="260" t="s">
        <v>310</v>
      </c>
      <c r="D22" s="139" t="s">
        <v>31</v>
      </c>
      <c r="E22" s="140" t="s">
        <v>503</v>
      </c>
      <c r="F22" s="164" t="s">
        <v>5</v>
      </c>
      <c r="G22" s="165">
        <v>5</v>
      </c>
      <c r="H22" s="166">
        <f t="shared" si="1"/>
        <v>5</v>
      </c>
      <c r="I22" s="170"/>
      <c r="AC22" t="s">
        <v>363</v>
      </c>
    </row>
    <row r="23" spans="1:29" ht="72.75" customHeight="1" x14ac:dyDescent="0.45">
      <c r="A23" s="114">
        <v>128</v>
      </c>
      <c r="B23" s="241">
        <v>9.11</v>
      </c>
      <c r="C23" s="260" t="s">
        <v>311</v>
      </c>
      <c r="D23" s="139" t="s">
        <v>31</v>
      </c>
      <c r="E23" s="140" t="s">
        <v>503</v>
      </c>
      <c r="F23" s="164" t="s">
        <v>5</v>
      </c>
      <c r="G23" s="165">
        <v>5</v>
      </c>
      <c r="H23" s="166">
        <f t="shared" si="1"/>
        <v>5</v>
      </c>
      <c r="I23" s="170"/>
      <c r="AC23" t="s">
        <v>364</v>
      </c>
    </row>
    <row r="24" spans="1:29" ht="56.25" customHeight="1" x14ac:dyDescent="0.45">
      <c r="A24" s="114">
        <v>129</v>
      </c>
      <c r="B24" s="241">
        <v>9.1199999999999992</v>
      </c>
      <c r="C24" s="258" t="s">
        <v>113</v>
      </c>
      <c r="D24" s="139" t="s">
        <v>31</v>
      </c>
      <c r="E24" s="140" t="s">
        <v>503</v>
      </c>
      <c r="F24" s="164" t="s">
        <v>5</v>
      </c>
      <c r="G24" s="165">
        <v>5</v>
      </c>
      <c r="H24" s="166">
        <f t="shared" si="1"/>
        <v>5</v>
      </c>
      <c r="I24" s="170"/>
      <c r="AC24" t="s">
        <v>365</v>
      </c>
    </row>
    <row r="25" spans="1:29" ht="51" customHeight="1" x14ac:dyDescent="0.45">
      <c r="A25" s="114">
        <v>130</v>
      </c>
      <c r="B25" s="241" t="s">
        <v>427</v>
      </c>
      <c r="C25" s="258" t="s">
        <v>114</v>
      </c>
      <c r="D25" s="139" t="s">
        <v>31</v>
      </c>
      <c r="E25" s="140" t="s">
        <v>503</v>
      </c>
      <c r="F25" s="164" t="s">
        <v>5</v>
      </c>
      <c r="G25" s="165">
        <v>5</v>
      </c>
      <c r="H25" s="166">
        <f t="shared" si="1"/>
        <v>5</v>
      </c>
      <c r="I25" s="170"/>
      <c r="AC25" t="s">
        <v>366</v>
      </c>
    </row>
    <row r="26" spans="1:29" ht="59.25" customHeight="1" x14ac:dyDescent="0.45">
      <c r="A26" s="114">
        <v>131</v>
      </c>
      <c r="B26" s="241" t="s">
        <v>424</v>
      </c>
      <c r="C26" s="258" t="s">
        <v>116</v>
      </c>
      <c r="D26" s="139" t="s">
        <v>31</v>
      </c>
      <c r="E26" s="140" t="s">
        <v>503</v>
      </c>
      <c r="F26" s="164" t="s">
        <v>3</v>
      </c>
      <c r="G26" s="165">
        <v>5</v>
      </c>
      <c r="H26" s="166">
        <f t="shared" si="1"/>
        <v>3</v>
      </c>
      <c r="I26" s="171" t="s">
        <v>423</v>
      </c>
    </row>
    <row r="27" spans="1:29" ht="53.25" customHeight="1" thickBot="1" x14ac:dyDescent="0.5">
      <c r="A27" s="114">
        <v>132</v>
      </c>
      <c r="B27" s="241">
        <v>9.14</v>
      </c>
      <c r="C27" s="296" t="s">
        <v>115</v>
      </c>
      <c r="D27" s="327" t="s">
        <v>31</v>
      </c>
      <c r="E27" s="262" t="s">
        <v>503</v>
      </c>
      <c r="F27" s="328" t="s">
        <v>5</v>
      </c>
      <c r="G27" s="329">
        <v>5</v>
      </c>
      <c r="H27" s="330">
        <f t="shared" si="1"/>
        <v>5</v>
      </c>
      <c r="I27" s="331"/>
      <c r="AC27" t="s">
        <v>367</v>
      </c>
    </row>
    <row r="28" spans="1:29" x14ac:dyDescent="0.45">
      <c r="A28" s="514"/>
      <c r="B28" s="515"/>
      <c r="C28" s="476"/>
      <c r="D28" s="476"/>
      <c r="E28" s="476"/>
      <c r="F28" s="476"/>
      <c r="G28" s="476"/>
      <c r="H28" s="476"/>
      <c r="I28" s="477"/>
      <c r="AC28" t="s">
        <v>368</v>
      </c>
    </row>
    <row r="29" spans="1:29" ht="47.25" customHeight="1" x14ac:dyDescent="0.45">
      <c r="A29" s="493"/>
      <c r="B29" s="473"/>
      <c r="C29" s="124"/>
      <c r="D29" s="131" t="s">
        <v>13</v>
      </c>
      <c r="E29" s="129" t="s">
        <v>12</v>
      </c>
      <c r="F29" s="129" t="s">
        <v>15</v>
      </c>
      <c r="G29" s="465"/>
      <c r="H29" s="466"/>
      <c r="I29" s="513"/>
      <c r="AC29" t="s">
        <v>369</v>
      </c>
    </row>
    <row r="30" spans="1:29" ht="7.5" customHeight="1" x14ac:dyDescent="0.45">
      <c r="A30" s="428"/>
      <c r="B30" s="474"/>
      <c r="C30" s="194" t="s">
        <v>35</v>
      </c>
      <c r="D30" s="190">
        <v>0</v>
      </c>
      <c r="E30" s="198">
        <v>0</v>
      </c>
      <c r="F30" s="195">
        <v>0</v>
      </c>
      <c r="G30" s="466"/>
      <c r="H30" s="466"/>
      <c r="I30" s="513"/>
      <c r="AC30" t="s">
        <v>370</v>
      </c>
    </row>
    <row r="31" spans="1:29" x14ac:dyDescent="0.45">
      <c r="A31" s="428"/>
      <c r="B31" s="474"/>
      <c r="C31" s="130" t="s">
        <v>33</v>
      </c>
      <c r="D31" s="128">
        <f>SUM(H4:H6)</f>
        <v>25</v>
      </c>
      <c r="E31" s="128">
        <v>30</v>
      </c>
      <c r="F31" s="132">
        <f>SUM(D31/E31)</f>
        <v>0.83333333333333337</v>
      </c>
      <c r="G31" s="466"/>
      <c r="H31" s="466"/>
      <c r="I31" s="513"/>
      <c r="AC31" t="s">
        <v>371</v>
      </c>
    </row>
    <row r="32" spans="1:29" x14ac:dyDescent="0.45">
      <c r="A32" s="428"/>
      <c r="B32" s="474"/>
      <c r="C32" s="130" t="s">
        <v>34</v>
      </c>
      <c r="D32" s="128">
        <f>SUM(H7:H16)</f>
        <v>100</v>
      </c>
      <c r="E32" s="134">
        <v>100</v>
      </c>
      <c r="F32" s="132">
        <f t="shared" ref="F32" si="2">SUM(D32/E32)</f>
        <v>1</v>
      </c>
      <c r="G32" s="466"/>
      <c r="H32" s="466"/>
      <c r="I32" s="513"/>
      <c r="AC32" t="s">
        <v>372</v>
      </c>
    </row>
    <row r="33" spans="1:29" x14ac:dyDescent="0.45">
      <c r="A33" s="428"/>
      <c r="B33" s="474"/>
      <c r="C33" s="130" t="s">
        <v>112</v>
      </c>
      <c r="D33" s="128">
        <f>SUM(H17:H21)</f>
        <v>23</v>
      </c>
      <c r="E33" s="128">
        <v>25</v>
      </c>
      <c r="F33" s="132">
        <f>SUM(D33/E33)</f>
        <v>0.92</v>
      </c>
      <c r="G33" s="466"/>
      <c r="H33" s="466"/>
      <c r="I33" s="513"/>
      <c r="AC33" t="s">
        <v>373</v>
      </c>
    </row>
    <row r="34" spans="1:29" x14ac:dyDescent="0.45">
      <c r="A34" s="428"/>
      <c r="B34" s="474"/>
      <c r="C34" s="130" t="s">
        <v>31</v>
      </c>
      <c r="D34" s="128">
        <f>SUM(H22:H27)</f>
        <v>28</v>
      </c>
      <c r="E34" s="128">
        <v>30</v>
      </c>
      <c r="F34" s="132">
        <f>SUM(D34/E34)</f>
        <v>0.93333333333333335</v>
      </c>
      <c r="G34" s="466"/>
      <c r="H34" s="466"/>
      <c r="I34" s="513"/>
      <c r="AC34" t="s">
        <v>374</v>
      </c>
    </row>
    <row r="35" spans="1:29" ht="5.25" customHeight="1" x14ac:dyDescent="0.45">
      <c r="A35" s="428"/>
      <c r="B35" s="474"/>
      <c r="C35" s="465"/>
      <c r="D35" s="466"/>
      <c r="E35" s="466"/>
      <c r="F35" s="466"/>
      <c r="G35" s="466"/>
      <c r="H35" s="466"/>
      <c r="I35" s="513"/>
      <c r="AC35" t="s">
        <v>375</v>
      </c>
    </row>
    <row r="36" spans="1:29" x14ac:dyDescent="0.45">
      <c r="A36" s="509"/>
      <c r="B36" s="510"/>
      <c r="C36" s="130" t="s">
        <v>14</v>
      </c>
      <c r="D36" s="133">
        <f>SUM(D30:D34)</f>
        <v>176</v>
      </c>
      <c r="E36" s="127">
        <f>SUM(G4:G27)</f>
        <v>185</v>
      </c>
      <c r="F36" s="132">
        <f>SUM(D36/E36)</f>
        <v>0.9513513513513514</v>
      </c>
      <c r="G36" s="466"/>
      <c r="H36" s="466"/>
      <c r="I36" s="513"/>
      <c r="AC36" t="s">
        <v>376</v>
      </c>
    </row>
    <row r="37" spans="1:29" ht="14.65" thickBot="1" x14ac:dyDescent="0.5">
      <c r="A37" s="506"/>
      <c r="B37" s="507"/>
      <c r="C37" s="497"/>
      <c r="D37" s="497"/>
      <c r="E37" s="497"/>
      <c r="F37" s="497"/>
      <c r="G37" s="497"/>
      <c r="H37" s="497"/>
      <c r="I37" s="508"/>
    </row>
  </sheetData>
  <sheetProtection selectLockedCells="1"/>
  <dataConsolidate/>
  <mergeCells count="7">
    <mergeCell ref="A37:I37"/>
    <mergeCell ref="A1:E2"/>
    <mergeCell ref="F1:I2"/>
    <mergeCell ref="C35:F35"/>
    <mergeCell ref="G29:I36"/>
    <mergeCell ref="A28:I28"/>
    <mergeCell ref="A29:B36"/>
  </mergeCells>
  <conditionalFormatting sqref="F31 F33:F34">
    <cfRule type="cellIs" dxfId="35" priority="58" operator="between">
      <formula>0.71</formula>
      <formula>0.89</formula>
    </cfRule>
    <cfRule type="cellIs" dxfId="34" priority="59" operator="between">
      <formula>0.01</formula>
      <formula>0.7</formula>
    </cfRule>
    <cfRule type="cellIs" dxfId="33" priority="60" operator="greaterThanOrEqual">
      <formula>0.9</formula>
    </cfRule>
  </conditionalFormatting>
  <conditionalFormatting sqref="F36">
    <cfRule type="cellIs" dxfId="32" priority="55" operator="between">
      <formula>0.71</formula>
      <formula>0.89</formula>
    </cfRule>
    <cfRule type="cellIs" dxfId="31" priority="56" operator="between">
      <formula>0.01</formula>
      <formula>0.7</formula>
    </cfRule>
    <cfRule type="cellIs" dxfId="30" priority="57" operator="greaterThanOrEqual">
      <formula>0.9</formula>
    </cfRule>
  </conditionalFormatting>
  <conditionalFormatting sqref="H5:H6">
    <cfRule type="colorScale" priority="36">
      <colorScale>
        <cfvo type="num" val="1"/>
        <cfvo type="num" val="5"/>
        <cfvo type="num" val="10"/>
        <color rgb="FFFF0000"/>
        <color rgb="FFFFC000"/>
        <color theme="6" tint="-0.249977111117893"/>
      </colorScale>
    </cfRule>
  </conditionalFormatting>
  <conditionalFormatting sqref="F30:F32">
    <cfRule type="cellIs" dxfId="29" priority="43" operator="between">
      <formula>0.71</formula>
      <formula>0.89</formula>
    </cfRule>
    <cfRule type="cellIs" dxfId="28" priority="44" operator="between">
      <formula>0.01</formula>
      <formula>0.7</formula>
    </cfRule>
    <cfRule type="cellIs" dxfId="27" priority="45" operator="greaterThanOrEqual">
      <formula>0.9</formula>
    </cfRule>
  </conditionalFormatting>
  <conditionalFormatting sqref="H12">
    <cfRule type="colorScale" priority="19">
      <colorScale>
        <cfvo type="num" val="1"/>
        <cfvo type="num" val="5"/>
        <cfvo type="num" val="10"/>
        <color rgb="FFFF0000"/>
        <color rgb="FFFFC000"/>
        <color theme="6" tint="-0.249977111117893"/>
      </colorScale>
    </cfRule>
  </conditionalFormatting>
  <conditionalFormatting sqref="H7">
    <cfRule type="colorScale" priority="24">
      <colorScale>
        <cfvo type="num" val="1"/>
        <cfvo type="num" val="5"/>
        <cfvo type="num" val="10"/>
        <color rgb="FFFF0000"/>
        <color rgb="FFFFC000"/>
        <color theme="6" tint="-0.249977111117893"/>
      </colorScale>
    </cfRule>
  </conditionalFormatting>
  <conditionalFormatting sqref="H8">
    <cfRule type="colorScale" priority="23">
      <colorScale>
        <cfvo type="num" val="1"/>
        <cfvo type="num" val="5"/>
        <cfvo type="num" val="10"/>
        <color rgb="FFFF0000"/>
        <color rgb="FFFFC000"/>
        <color theme="6" tint="-0.249977111117893"/>
      </colorScale>
    </cfRule>
  </conditionalFormatting>
  <conditionalFormatting sqref="H9">
    <cfRule type="colorScale" priority="22">
      <colorScale>
        <cfvo type="num" val="1"/>
        <cfvo type="num" val="5"/>
        <cfvo type="num" val="10"/>
        <color rgb="FFFF0000"/>
        <color rgb="FFFFC000"/>
        <color theme="6" tint="-0.249977111117893"/>
      </colorScale>
    </cfRule>
  </conditionalFormatting>
  <conditionalFormatting sqref="H10">
    <cfRule type="colorScale" priority="21">
      <colorScale>
        <cfvo type="num" val="1"/>
        <cfvo type="num" val="5"/>
        <cfvo type="num" val="10"/>
        <color rgb="FFFF0000"/>
        <color rgb="FFFFC000"/>
        <color theme="6" tint="-0.249977111117893"/>
      </colorScale>
    </cfRule>
  </conditionalFormatting>
  <conditionalFormatting sqref="H11">
    <cfRule type="colorScale" priority="20">
      <colorScale>
        <cfvo type="num" val="1"/>
        <cfvo type="num" val="5"/>
        <cfvo type="num" val="10"/>
        <color rgb="FFFF0000"/>
        <color rgb="FFFFC000"/>
        <color theme="6" tint="-0.249977111117893"/>
      </colorScale>
    </cfRule>
  </conditionalFormatting>
  <conditionalFormatting sqref="H13">
    <cfRule type="colorScale" priority="18">
      <colorScale>
        <cfvo type="num" val="1"/>
        <cfvo type="num" val="5"/>
        <cfvo type="num" val="10"/>
        <color rgb="FFFF0000"/>
        <color rgb="FFFFC000"/>
        <color theme="6" tint="-0.249977111117893"/>
      </colorScale>
    </cfRule>
  </conditionalFormatting>
  <conditionalFormatting sqref="H14">
    <cfRule type="colorScale" priority="17">
      <colorScale>
        <cfvo type="num" val="1"/>
        <cfvo type="num" val="5"/>
        <cfvo type="num" val="10"/>
        <color rgb="FFFF0000"/>
        <color rgb="FFFFC000"/>
        <color theme="6" tint="-0.249977111117893"/>
      </colorScale>
    </cfRule>
  </conditionalFormatting>
  <conditionalFormatting sqref="H15">
    <cfRule type="colorScale" priority="16">
      <colorScale>
        <cfvo type="num" val="1"/>
        <cfvo type="num" val="5"/>
        <cfvo type="num" val="10"/>
        <color rgb="FFFF0000"/>
        <color rgb="FFFFC000"/>
        <color theme="6" tint="-0.249977111117893"/>
      </colorScale>
    </cfRule>
  </conditionalFormatting>
  <conditionalFormatting sqref="H16">
    <cfRule type="colorScale" priority="15">
      <colorScale>
        <cfvo type="num" val="1"/>
        <cfvo type="num" val="5"/>
        <cfvo type="num" val="10"/>
        <color rgb="FFFF0000"/>
        <color rgb="FFFFC000"/>
        <color theme="6" tint="-0.249977111117893"/>
      </colorScale>
    </cfRule>
  </conditionalFormatting>
  <conditionalFormatting sqref="H17">
    <cfRule type="colorScale" priority="12">
      <colorScale>
        <cfvo type="num" val="1"/>
        <cfvo type="num" val="3"/>
        <cfvo type="num" val="5"/>
        <color rgb="FFFF0000"/>
        <color rgb="FFFFC000"/>
        <color theme="6" tint="-0.249977111117893"/>
      </colorScale>
    </cfRule>
  </conditionalFormatting>
  <conditionalFormatting sqref="H18">
    <cfRule type="colorScale" priority="11">
      <colorScale>
        <cfvo type="num" val="1"/>
        <cfvo type="num" val="3"/>
        <cfvo type="num" val="5"/>
        <color rgb="FFFF0000"/>
        <color rgb="FFFFC000"/>
        <color theme="6" tint="-0.249977111117893"/>
      </colorScale>
    </cfRule>
  </conditionalFormatting>
  <conditionalFormatting sqref="H19">
    <cfRule type="colorScale" priority="10">
      <colorScale>
        <cfvo type="num" val="1"/>
        <cfvo type="num" val="3"/>
        <cfvo type="num" val="5"/>
        <color rgb="FFFF0000"/>
        <color rgb="FFFFC000"/>
        <color theme="6" tint="-0.249977111117893"/>
      </colorScale>
    </cfRule>
  </conditionalFormatting>
  <conditionalFormatting sqref="H20">
    <cfRule type="colorScale" priority="9">
      <colorScale>
        <cfvo type="num" val="1"/>
        <cfvo type="num" val="3"/>
        <cfvo type="num" val="5"/>
        <color rgb="FFFF0000"/>
        <color rgb="FFFFC000"/>
        <color theme="6" tint="-0.249977111117893"/>
      </colorScale>
    </cfRule>
  </conditionalFormatting>
  <conditionalFormatting sqref="H22">
    <cfRule type="colorScale" priority="8">
      <colorScale>
        <cfvo type="num" val="1"/>
        <cfvo type="num" val="3"/>
        <cfvo type="num" val="5"/>
        <color rgb="FFFF0000"/>
        <color rgb="FFFFC000"/>
        <color theme="6" tint="-0.249977111117893"/>
      </colorScale>
    </cfRule>
  </conditionalFormatting>
  <conditionalFormatting sqref="H23">
    <cfRule type="colorScale" priority="7">
      <colorScale>
        <cfvo type="num" val="1"/>
        <cfvo type="num" val="3"/>
        <cfvo type="num" val="5"/>
        <color rgb="FFFF0000"/>
        <color rgb="FFFFC000"/>
        <color theme="6" tint="-0.249977111117893"/>
      </colorScale>
    </cfRule>
  </conditionalFormatting>
  <conditionalFormatting sqref="H24:H26">
    <cfRule type="colorScale" priority="6">
      <colorScale>
        <cfvo type="num" val="1"/>
        <cfvo type="num" val="3"/>
        <cfvo type="num" val="5"/>
        <color rgb="FFFF0000"/>
        <color rgb="FFFFC000"/>
        <color theme="6" tint="-0.249977111117893"/>
      </colorScale>
    </cfRule>
  </conditionalFormatting>
  <conditionalFormatting sqref="H25">
    <cfRule type="colorScale" priority="5">
      <colorScale>
        <cfvo type="num" val="1"/>
        <cfvo type="num" val="3"/>
        <cfvo type="num" val="5"/>
        <color rgb="FFFF0000"/>
        <color rgb="FFFFC000"/>
        <color theme="6" tint="-0.249977111117893"/>
      </colorScale>
    </cfRule>
  </conditionalFormatting>
  <conditionalFormatting sqref="H27">
    <cfRule type="colorScale" priority="4">
      <colorScale>
        <cfvo type="num" val="1"/>
        <cfvo type="num" val="3"/>
        <cfvo type="num" val="5"/>
        <color rgb="FFFF0000"/>
        <color rgb="FFFFC000"/>
        <color theme="6" tint="-0.249977111117893"/>
      </colorScale>
    </cfRule>
  </conditionalFormatting>
  <conditionalFormatting sqref="H26">
    <cfRule type="colorScale" priority="3">
      <colorScale>
        <cfvo type="num" val="1"/>
        <cfvo type="num" val="3"/>
        <cfvo type="num" val="5"/>
        <color rgb="FFFF0000"/>
        <color rgb="FFFFC000"/>
        <color theme="6" tint="-0.249977111117893"/>
      </colorScale>
    </cfRule>
  </conditionalFormatting>
  <conditionalFormatting sqref="H21">
    <cfRule type="colorScale" priority="2">
      <colorScale>
        <cfvo type="num" val="1"/>
        <cfvo type="num" val="3"/>
        <cfvo type="num" val="5"/>
        <color rgb="FFFF0000"/>
        <color rgb="FFFFC000"/>
        <color theme="6" tint="-0.249977111117893"/>
      </colorScale>
    </cfRule>
  </conditionalFormatting>
  <conditionalFormatting sqref="H4">
    <cfRule type="colorScale" priority="1">
      <colorScale>
        <cfvo type="num" val="1"/>
        <cfvo type="num" val="5"/>
        <cfvo type="num" val="10"/>
        <color rgb="FFFF0000"/>
        <color rgb="FFFFC000"/>
        <color theme="6" tint="-0.249977111117893"/>
      </colorScale>
    </cfRule>
  </conditionalFormatting>
  <dataValidations count="4">
    <dataValidation showInputMessage="1" showErrorMessage="1" error="Manual entry is prohibited. Select from the drop down list." sqref="H4:H27" xr:uid="{ECADA81D-E21A-4E99-8C93-E5FEFCB24458}"/>
    <dataValidation showInputMessage="1" showErrorMessage="1" error="Select answer from drop down list." sqref="G4:G27" xr:uid="{F10C698A-F5BF-498A-85FD-3F9F80ECCA05}"/>
    <dataValidation type="list" showInputMessage="1" showErrorMessage="1" error="Select answer from drop down list." sqref="F4:F27" xr:uid="{7AD2CF13-5876-4391-892D-9B3C2ED5FC18}">
      <formula1>"Yes, Partial, No, Comp. Control"</formula1>
    </dataValidation>
    <dataValidation type="list" allowBlank="1" showInputMessage="1" showErrorMessage="1" sqref="E4:E27" xr:uid="{59303B8E-42DA-40A2-90C7-009918B97449}">
      <formula1>"Reviewed, Obtained Copies, Observed (Tour), Explanation (Interview)"</formula1>
    </dataValidation>
  </dataValidations>
  <pageMargins left="0.25" right="0.25"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6C1FD-24DE-49FC-AEFD-07175162788F}">
  <dimension ref="A1:E19"/>
  <sheetViews>
    <sheetView workbookViewId="0">
      <selection activeCell="L14" sqref="L14"/>
    </sheetView>
  </sheetViews>
  <sheetFormatPr defaultColWidth="8.86328125" defaultRowHeight="18" x14ac:dyDescent="0.55000000000000004"/>
  <cols>
    <col min="1" max="1" width="8.86328125" style="61"/>
    <col min="2" max="2" width="69.1328125" style="62" customWidth="1"/>
    <col min="3" max="3" width="14.265625" style="61" customWidth="1"/>
    <col min="4" max="4" width="14.73046875" style="61" customWidth="1"/>
    <col min="5" max="5" width="21.73046875" style="61" customWidth="1"/>
    <col min="6" max="16384" width="8.86328125" style="61"/>
  </cols>
  <sheetData>
    <row r="1" spans="1:5" ht="91.9" customHeight="1" x14ac:dyDescent="0.85">
      <c r="B1" s="71" t="s">
        <v>137</v>
      </c>
      <c r="C1" s="72" t="s">
        <v>9</v>
      </c>
      <c r="D1" s="72" t="s">
        <v>10</v>
      </c>
      <c r="E1" s="73" t="s">
        <v>136</v>
      </c>
    </row>
    <row r="2" spans="1:5" ht="24.6" customHeight="1" x14ac:dyDescent="0.55000000000000004">
      <c r="A2" s="61">
        <v>1</v>
      </c>
      <c r="B2" s="68" t="s">
        <v>131</v>
      </c>
      <c r="C2" s="63"/>
      <c r="D2" s="63"/>
      <c r="E2" s="66">
        <f>'1 Corp Sec, Vision Resp'!$F$18</f>
        <v>0.67500000000000004</v>
      </c>
    </row>
    <row r="3" spans="1:5" ht="24.6" customHeight="1" x14ac:dyDescent="0.55000000000000004">
      <c r="A3" s="61">
        <v>2</v>
      </c>
      <c r="B3" s="68" t="s">
        <v>126</v>
      </c>
      <c r="C3" s="64">
        <f>'2 Corp Sec, Risk Assessment'!$F$12</f>
        <v>0.5</v>
      </c>
      <c r="D3" s="65"/>
      <c r="E3" s="66">
        <f>'2 Corp Sec, Risk Assessment'!$F$18</f>
        <v>0.62068965517241381</v>
      </c>
    </row>
    <row r="4" spans="1:5" ht="24.6" customHeight="1" x14ac:dyDescent="0.55000000000000004">
      <c r="A4" s="61">
        <v>3</v>
      </c>
      <c r="B4" s="68" t="s">
        <v>127</v>
      </c>
      <c r="C4" s="63"/>
      <c r="D4" s="63"/>
      <c r="E4" s="66">
        <f>'3 Corp Sec, Bus Partner'!$F$21</f>
        <v>0.76315789473684215</v>
      </c>
    </row>
    <row r="5" spans="1:5" ht="24.6" customHeight="1" x14ac:dyDescent="0.55000000000000004">
      <c r="A5" s="61">
        <v>4</v>
      </c>
      <c r="B5" s="68" t="s">
        <v>40</v>
      </c>
      <c r="C5" s="63"/>
      <c r="D5" s="63"/>
      <c r="E5" s="66">
        <f>'4 Corp Sec, Cyber Security'!$F$35</f>
        <v>0.79126213592233008</v>
      </c>
    </row>
    <row r="6" spans="1:5" ht="24.6" customHeight="1" x14ac:dyDescent="0.55000000000000004">
      <c r="A6" s="61">
        <v>5</v>
      </c>
      <c r="B6" s="68" t="s">
        <v>129</v>
      </c>
      <c r="C6" s="63"/>
      <c r="D6" s="64">
        <f>'5 Trans Sec, Conveyance ITT'!$F$31</f>
        <v>1</v>
      </c>
      <c r="E6" s="67">
        <f>'5 Trans Sec, Conveyance ITT'!$F$34</f>
        <v>0.7100591715976331</v>
      </c>
    </row>
    <row r="7" spans="1:5" ht="24.6" customHeight="1" x14ac:dyDescent="0.55000000000000004">
      <c r="A7" s="61">
        <v>6</v>
      </c>
      <c r="B7" s="68" t="s">
        <v>78</v>
      </c>
      <c r="C7" s="64">
        <f>'6 Trans Sec, Seal Security'!$F$26</f>
        <v>1</v>
      </c>
      <c r="D7" s="64"/>
      <c r="E7" s="69">
        <f>'6 Trans Sec, Seal Security'!$F$32</f>
        <v>0.79512195121951224</v>
      </c>
    </row>
    <row r="8" spans="1:5" ht="24.6" customHeight="1" x14ac:dyDescent="0.55000000000000004">
      <c r="A8" s="61">
        <v>7</v>
      </c>
      <c r="B8" s="68" t="s">
        <v>67</v>
      </c>
      <c r="C8" s="63"/>
      <c r="D8" s="64">
        <f>'7Trans Sec, Procedural Security'!$F$31</f>
        <v>0.73333333333333328</v>
      </c>
      <c r="E8" s="69">
        <f>'7Trans Sec, Procedural Security'!$F$33</f>
        <v>0.60666666666666669</v>
      </c>
    </row>
    <row r="9" spans="1:5" ht="24.6" customHeight="1" x14ac:dyDescent="0.55000000000000004">
      <c r="A9" s="61">
        <v>8</v>
      </c>
      <c r="B9" s="68" t="s">
        <v>86</v>
      </c>
      <c r="C9" s="63"/>
      <c r="D9" s="63"/>
      <c r="E9" s="69">
        <f>'8 Trans Sec, Ag Security'!$F$13</f>
        <v>0.1</v>
      </c>
    </row>
    <row r="10" spans="1:5" ht="24.6" customHeight="1" x14ac:dyDescent="0.55000000000000004">
      <c r="A10" s="61">
        <v>9</v>
      </c>
      <c r="B10" s="68" t="s">
        <v>133</v>
      </c>
      <c r="C10" s="64"/>
      <c r="D10" s="64"/>
      <c r="E10" s="69">
        <f>'[1]9 People Phy Sec, Phy Sec'!F$36</f>
        <v>0.9513513513513514</v>
      </c>
    </row>
    <row r="11" spans="1:5" ht="24.6" customHeight="1" x14ac:dyDescent="0.55000000000000004">
      <c r="A11" s="61">
        <v>10</v>
      </c>
      <c r="B11" s="70" t="s">
        <v>132</v>
      </c>
      <c r="C11" s="64">
        <f>'10 People Phy Sec,Phy Acc Contl'!F$19</f>
        <v>1</v>
      </c>
      <c r="D11" s="64">
        <f>'10 People Phy Sec,Phy Acc Contl'!F$22</f>
        <v>0.6</v>
      </c>
      <c r="E11" s="404">
        <f>'10 People Phy Sec,Phy Acc Contl'!F24</f>
        <v>0.89600000000000002</v>
      </c>
    </row>
    <row r="12" spans="1:5" ht="24.6" customHeight="1" x14ac:dyDescent="0.55000000000000004">
      <c r="A12" s="61">
        <v>11</v>
      </c>
      <c r="B12" s="68" t="s">
        <v>134</v>
      </c>
      <c r="C12" s="64">
        <f>'11 People Phy Sec,Personnel Sec'!F11</f>
        <v>1</v>
      </c>
      <c r="D12" s="64">
        <f>'11 People Phy Sec,Personnel Sec'!F12</f>
        <v>0.9</v>
      </c>
      <c r="E12" s="69">
        <f>'11 People Phy Sec,Personnel Sec'!F17</f>
        <v>0.93333333333333335</v>
      </c>
    </row>
    <row r="13" spans="1:5" ht="39.75" customHeight="1" thickBot="1" x14ac:dyDescent="0.6">
      <c r="A13" s="61">
        <v>12</v>
      </c>
      <c r="B13" s="68" t="s">
        <v>135</v>
      </c>
      <c r="C13" s="64">
        <f>'12 People Phy Sec,Ed Trng Aware'!F18</f>
        <v>0.5</v>
      </c>
      <c r="D13" s="64"/>
      <c r="E13" s="69">
        <f>'12 People Phy Sec,Ed Trng Aware'!F24</f>
        <v>0.64516129032258063</v>
      </c>
    </row>
    <row r="14" spans="1:5" ht="23.65" thickBot="1" x14ac:dyDescent="0.75">
      <c r="B14" s="516" t="s">
        <v>8</v>
      </c>
      <c r="C14" s="517"/>
      <c r="D14" s="518"/>
      <c r="E14" s="405">
        <f>AVERAGE(E2:E13)</f>
        <v>0.70731695419355523</v>
      </c>
    </row>
    <row r="15" spans="1:5" ht="16.899999999999999" customHeight="1" x14ac:dyDescent="0.55000000000000004">
      <c r="B15" s="519"/>
      <c r="C15" s="450"/>
      <c r="D15" s="450"/>
      <c r="E15" s="451"/>
    </row>
    <row r="16" spans="1:5" ht="16.899999999999999" customHeight="1" x14ac:dyDescent="0.55000000000000004">
      <c r="B16" s="420"/>
      <c r="C16" s="418"/>
      <c r="D16" s="418"/>
      <c r="E16" s="419"/>
    </row>
    <row r="17" spans="2:5" ht="16.899999999999999" customHeight="1" x14ac:dyDescent="0.55000000000000004">
      <c r="B17" s="420"/>
      <c r="C17" s="418"/>
      <c r="D17" s="418"/>
      <c r="E17" s="419"/>
    </row>
    <row r="18" spans="2:5" ht="16.899999999999999" customHeight="1" x14ac:dyDescent="0.55000000000000004">
      <c r="B18" s="420"/>
      <c r="C18" s="418"/>
      <c r="D18" s="418"/>
      <c r="E18" s="419"/>
    </row>
    <row r="19" spans="2:5" ht="16.899999999999999" customHeight="1" thickBot="1" x14ac:dyDescent="0.6">
      <c r="B19" s="452"/>
      <c r="C19" s="441"/>
      <c r="D19" s="441"/>
      <c r="E19" s="442"/>
    </row>
  </sheetData>
  <sheetProtection selectLockedCells="1"/>
  <mergeCells count="2">
    <mergeCell ref="B14:D14"/>
    <mergeCell ref="B15:E19"/>
  </mergeCells>
  <conditionalFormatting sqref="C2:E13">
    <cfRule type="cellIs" dxfId="26" priority="4" operator="between">
      <formula>0.71</formula>
      <formula>0.89</formula>
    </cfRule>
    <cfRule type="cellIs" dxfId="25" priority="5" operator="between">
      <formula>0.01</formula>
      <formula>0.7</formula>
    </cfRule>
    <cfRule type="cellIs" dxfId="24" priority="6" operator="greaterThanOrEqual">
      <formula>0.9</formula>
    </cfRule>
  </conditionalFormatting>
  <conditionalFormatting sqref="E14">
    <cfRule type="cellIs" dxfId="23" priority="1" operator="between">
      <formula>0.71</formula>
      <formula>0.89</formula>
    </cfRule>
    <cfRule type="cellIs" dxfId="22" priority="2" operator="between">
      <formula>0.01</formula>
      <formula>0.7</formula>
    </cfRule>
    <cfRule type="cellIs" dxfId="21" priority="3" operator="greaterThanOrEqual">
      <formula>0.9</formula>
    </cfRule>
  </conditionalFormatting>
  <hyperlinks>
    <hyperlink ref="B2" location="'Corp Sec, Vision Resp'!A1" display="Corporate Security, Vision &amp; Responsibility" xr:uid="{8F386CB2-35AA-4F4A-94AC-C6CF255BF163}"/>
    <hyperlink ref="B3" location="'Corp Sec, Risk Assessment'!A1" display="Corporate Security, Risk Assessment" xr:uid="{3CF3C981-E627-45DC-938F-E0A6C4CE13FA}"/>
    <hyperlink ref="B4" location="'Corp Sec, Bus Partner'!A1" display="Corporate Security: Business Partners" xr:uid="{E5540F3D-E05C-46BD-905B-E270A904E17D}"/>
    <hyperlink ref="B5" location="'Corp Sec, Cyber Security'!A1" display="Corporate Security: Cyber Security" xr:uid="{68C0102A-91EB-4C70-AEF5-EB91BC213AC1}"/>
    <hyperlink ref="B6" location="'Trans Sec, Conveyance ITT'!A1" display="Transportation Security, Conveyance &amp; ITT" xr:uid="{730EA361-0625-4624-83A2-0926D4F91EBB}"/>
    <hyperlink ref="B7" location="'Trans Sec, Seal Security'!A1" display="Transportation Security: Seal Security" xr:uid="{D87FE3F6-0ECC-4A72-A8BC-D22D75B31C59}"/>
    <hyperlink ref="B8" location="'Trans Sec, Procedural Security'!A1" display="Transportation Security: Procedural Security" xr:uid="{B828CFDF-164E-49C2-934E-2DEB24D1AE2F}"/>
    <hyperlink ref="B9" location="'Trans Sec, Agricultural Securit'!A1" display="Transportation Security: Agricultural Security" xr:uid="{0A596B64-7229-49C1-A9E6-90E036A5CF79}"/>
    <hyperlink ref="B10" location="'People Phy Sec, Phy Sec'!A1" display="People Physical Security, Physical Security  " xr:uid="{D7B7180B-2567-4608-B0F1-603119063CD8}"/>
    <hyperlink ref="B12" location="'People Phy Sec, Personnel Sec'!A1" display="People Physical Security, Personnel Security" xr:uid="{387FDDBD-4936-4B68-A21E-EAC0A63B78F3}"/>
    <hyperlink ref="B13" location="'People Phy Sec, Ed Trng Aware'!A1" display="People Physical Security, Education, Training, Awareness" xr:uid="{7EDDA78F-701E-4035-ADDD-CBEE573C2753}"/>
    <hyperlink ref="B11" location="'People Phy Sec, Phy Acc Contl'!A1" display="People Physical Security, Physical Access Controls " xr:uid="{DD08068F-1A05-4434-BC49-C0FD7FAC14B8}"/>
  </hyperlink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34B1-BBA9-41B7-8B04-F2406C51008C}">
  <sheetPr>
    <tabColor theme="8" tint="-0.249977111117893"/>
  </sheetPr>
  <dimension ref="A1:CC25"/>
  <sheetViews>
    <sheetView zoomScale="80" zoomScaleNormal="80" workbookViewId="0">
      <selection activeCell="F22" sqref="F22"/>
    </sheetView>
  </sheetViews>
  <sheetFormatPr defaultRowHeight="14.25" x14ac:dyDescent="0.45"/>
  <cols>
    <col min="1" max="1" width="4.265625" style="9" customWidth="1"/>
    <col min="2" max="2" width="5.86328125" style="123" customWidth="1"/>
    <col min="3" max="3" width="36.86328125" style="1" customWidth="1"/>
    <col min="4" max="4" width="11.3984375" style="1" customWidth="1"/>
    <col min="5" max="5" width="13.59765625" style="1" customWidth="1"/>
    <col min="6" max="6" width="11.3984375" customWidth="1"/>
    <col min="7" max="7" width="9.265625" customWidth="1"/>
    <col min="8" max="8" width="7.73046875" customWidth="1"/>
    <col min="9" max="9" width="30.73046875" customWidth="1"/>
    <col min="80" max="80" width="19.265625" bestFit="1" customWidth="1"/>
    <col min="81" max="81" width="9.1328125" customWidth="1"/>
  </cols>
  <sheetData>
    <row r="1" spans="1:81" ht="22.9" customHeight="1" x14ac:dyDescent="0.45">
      <c r="A1" s="457" t="s">
        <v>123</v>
      </c>
      <c r="B1" s="458"/>
      <c r="C1" s="459"/>
      <c r="D1" s="459"/>
      <c r="E1" s="460"/>
      <c r="F1" s="481" t="s">
        <v>516</v>
      </c>
      <c r="G1" s="482"/>
      <c r="H1" s="482"/>
      <c r="I1" s="483"/>
      <c r="CB1">
        <v>5</v>
      </c>
      <c r="CC1" s="6" t="s">
        <v>0</v>
      </c>
    </row>
    <row r="2" spans="1:81" ht="31.15" customHeight="1" thickBot="1" x14ac:dyDescent="0.5">
      <c r="A2" s="520"/>
      <c r="B2" s="521"/>
      <c r="C2" s="522"/>
      <c r="D2" s="522"/>
      <c r="E2" s="523"/>
      <c r="F2" s="524"/>
      <c r="G2" s="524"/>
      <c r="H2" s="524"/>
      <c r="I2" s="525"/>
      <c r="CB2">
        <v>3</v>
      </c>
      <c r="CC2" s="4" t="s">
        <v>3</v>
      </c>
    </row>
    <row r="3" spans="1:81" s="14" customFormat="1" ht="58.15" customHeight="1" thickBot="1" x14ac:dyDescent="0.5">
      <c r="A3" s="218" t="s">
        <v>306</v>
      </c>
      <c r="B3" s="219" t="s">
        <v>307</v>
      </c>
      <c r="C3" s="76" t="s">
        <v>2</v>
      </c>
      <c r="D3" s="76" t="s">
        <v>6</v>
      </c>
      <c r="E3" s="179" t="s">
        <v>501</v>
      </c>
      <c r="F3" s="76" t="s">
        <v>37</v>
      </c>
      <c r="G3" s="77" t="s">
        <v>11</v>
      </c>
      <c r="H3" s="76" t="s">
        <v>7</v>
      </c>
      <c r="I3" s="78" t="s">
        <v>4</v>
      </c>
      <c r="CB3" s="14">
        <v>1</v>
      </c>
      <c r="CC3" s="15" t="s">
        <v>1</v>
      </c>
    </row>
    <row r="4" spans="1:81" s="14" customFormat="1" ht="57.75" customHeight="1" x14ac:dyDescent="0.45">
      <c r="A4" s="175" t="s">
        <v>463</v>
      </c>
      <c r="B4" s="251" t="s">
        <v>428</v>
      </c>
      <c r="C4" s="321" t="s">
        <v>445</v>
      </c>
      <c r="D4" s="322" t="s">
        <v>35</v>
      </c>
      <c r="E4" s="256" t="s">
        <v>503</v>
      </c>
      <c r="F4" s="256" t="s">
        <v>5</v>
      </c>
      <c r="G4" s="206">
        <v>10</v>
      </c>
      <c r="H4" s="207">
        <f t="shared" ref="H4:H15" si="0">IF(F4="Yes",10,IF(F4="Partial",5,IF(F4="No",1,IF(F4="Comp. Control",10,IF(F4="","",)))))</f>
        <v>10</v>
      </c>
      <c r="I4" s="208"/>
      <c r="CC4" s="15"/>
    </row>
    <row r="5" spans="1:81" s="14" customFormat="1" ht="122.25" customHeight="1" x14ac:dyDescent="0.45">
      <c r="A5" s="175" t="s">
        <v>475</v>
      </c>
      <c r="B5" s="251" t="s">
        <v>429</v>
      </c>
      <c r="C5" s="258" t="s">
        <v>456</v>
      </c>
      <c r="D5" s="139" t="s">
        <v>35</v>
      </c>
      <c r="E5" s="140" t="s">
        <v>503</v>
      </c>
      <c r="F5" s="140" t="s">
        <v>5</v>
      </c>
      <c r="G5" s="136">
        <v>10</v>
      </c>
      <c r="H5" s="137">
        <f t="shared" si="0"/>
        <v>10</v>
      </c>
      <c r="I5" s="53"/>
      <c r="CC5" s="15"/>
    </row>
    <row r="6" spans="1:81" s="14" customFormat="1" ht="61.9" customHeight="1" x14ac:dyDescent="0.45">
      <c r="A6" s="175" t="s">
        <v>476</v>
      </c>
      <c r="B6" s="251" t="s">
        <v>431</v>
      </c>
      <c r="C6" s="258" t="s">
        <v>125</v>
      </c>
      <c r="D6" s="139" t="s">
        <v>35</v>
      </c>
      <c r="E6" s="140" t="s">
        <v>503</v>
      </c>
      <c r="F6" s="140" t="s">
        <v>5</v>
      </c>
      <c r="G6" s="136">
        <v>10</v>
      </c>
      <c r="H6" s="137">
        <f t="shared" si="0"/>
        <v>10</v>
      </c>
      <c r="I6" s="53"/>
      <c r="CC6" s="15"/>
    </row>
    <row r="7" spans="1:81" s="125" customFormat="1" ht="46.5" customHeight="1" x14ac:dyDescent="0.45">
      <c r="A7" s="175" t="s">
        <v>477</v>
      </c>
      <c r="B7" s="251" t="s">
        <v>433</v>
      </c>
      <c r="C7" s="258" t="s">
        <v>432</v>
      </c>
      <c r="D7" s="139" t="s">
        <v>35</v>
      </c>
      <c r="E7" s="140" t="s">
        <v>503</v>
      </c>
      <c r="F7" s="140" t="s">
        <v>5</v>
      </c>
      <c r="G7" s="136">
        <v>10</v>
      </c>
      <c r="H7" s="137">
        <f t="shared" si="0"/>
        <v>10</v>
      </c>
      <c r="I7" s="53"/>
      <c r="CC7" s="126"/>
    </row>
    <row r="8" spans="1:81" s="14" customFormat="1" ht="55.5" customHeight="1" x14ac:dyDescent="0.45">
      <c r="A8" s="175" t="s">
        <v>478</v>
      </c>
      <c r="B8" s="251" t="s">
        <v>430</v>
      </c>
      <c r="C8" s="258" t="s">
        <v>89</v>
      </c>
      <c r="D8" s="139" t="s">
        <v>33</v>
      </c>
      <c r="E8" s="140" t="s">
        <v>503</v>
      </c>
      <c r="F8" s="140" t="s">
        <v>5</v>
      </c>
      <c r="G8" s="136">
        <v>10</v>
      </c>
      <c r="H8" s="137">
        <f t="shared" si="0"/>
        <v>10</v>
      </c>
      <c r="I8" s="53"/>
      <c r="CC8" s="15"/>
    </row>
    <row r="9" spans="1:81" s="14" customFormat="1" ht="60.75" customHeight="1" x14ac:dyDescent="0.45">
      <c r="A9" s="175" t="s">
        <v>479</v>
      </c>
      <c r="B9" s="251" t="s">
        <v>434</v>
      </c>
      <c r="C9" s="258" t="s">
        <v>435</v>
      </c>
      <c r="D9" s="139" t="s">
        <v>32</v>
      </c>
      <c r="E9" s="140" t="s">
        <v>503</v>
      </c>
      <c r="F9" s="140" t="s">
        <v>5</v>
      </c>
      <c r="G9" s="136">
        <v>10</v>
      </c>
      <c r="H9" s="137">
        <f t="shared" si="0"/>
        <v>10</v>
      </c>
      <c r="I9" s="53"/>
      <c r="CC9" s="15"/>
    </row>
    <row r="10" spans="1:81" s="14" customFormat="1" ht="36.75" customHeight="1" x14ac:dyDescent="0.45">
      <c r="A10" s="175" t="s">
        <v>480</v>
      </c>
      <c r="B10" s="251" t="s">
        <v>436</v>
      </c>
      <c r="C10" s="258" t="s">
        <v>312</v>
      </c>
      <c r="D10" s="139" t="s">
        <v>32</v>
      </c>
      <c r="E10" s="140" t="s">
        <v>503</v>
      </c>
      <c r="F10" s="140" t="s">
        <v>5</v>
      </c>
      <c r="G10" s="136">
        <v>10</v>
      </c>
      <c r="H10" s="137">
        <f t="shared" si="0"/>
        <v>10</v>
      </c>
      <c r="I10" s="53"/>
      <c r="CC10" s="15"/>
    </row>
    <row r="11" spans="1:81" s="14" customFormat="1" ht="49.5" customHeight="1" x14ac:dyDescent="0.45">
      <c r="A11" s="175" t="s">
        <v>481</v>
      </c>
      <c r="B11" s="251" t="s">
        <v>437</v>
      </c>
      <c r="C11" s="258" t="s">
        <v>313</v>
      </c>
      <c r="D11" s="139" t="s">
        <v>32</v>
      </c>
      <c r="E11" s="140" t="s">
        <v>503</v>
      </c>
      <c r="F11" s="140" t="s">
        <v>5</v>
      </c>
      <c r="G11" s="136">
        <v>10</v>
      </c>
      <c r="H11" s="137">
        <f t="shared" si="0"/>
        <v>10</v>
      </c>
      <c r="I11" s="53"/>
      <c r="CC11" s="15"/>
    </row>
    <row r="12" spans="1:81" s="14" customFormat="1" ht="156.75" customHeight="1" x14ac:dyDescent="0.45">
      <c r="A12" s="175" t="s">
        <v>482</v>
      </c>
      <c r="B12" s="251" t="s">
        <v>438</v>
      </c>
      <c r="C12" s="258" t="s">
        <v>314</v>
      </c>
      <c r="D12" s="139" t="s">
        <v>32</v>
      </c>
      <c r="E12" s="140" t="s">
        <v>503</v>
      </c>
      <c r="F12" s="140" t="s">
        <v>5</v>
      </c>
      <c r="G12" s="136">
        <v>10</v>
      </c>
      <c r="H12" s="137">
        <f t="shared" si="0"/>
        <v>10</v>
      </c>
      <c r="I12" s="53"/>
      <c r="CC12" s="15"/>
    </row>
    <row r="13" spans="1:81" s="14" customFormat="1" ht="61.5" customHeight="1" x14ac:dyDescent="0.45">
      <c r="A13" s="175" t="s">
        <v>483</v>
      </c>
      <c r="B13" s="251" t="s">
        <v>439</v>
      </c>
      <c r="C13" s="258" t="s">
        <v>98</v>
      </c>
      <c r="D13" s="139" t="s">
        <v>32</v>
      </c>
      <c r="E13" s="140" t="s">
        <v>503</v>
      </c>
      <c r="F13" s="140" t="s">
        <v>0</v>
      </c>
      <c r="G13" s="136">
        <v>10</v>
      </c>
      <c r="H13" s="137">
        <f t="shared" si="0"/>
        <v>10</v>
      </c>
      <c r="I13" s="53"/>
      <c r="CC13" s="15"/>
    </row>
    <row r="14" spans="1:81" s="14" customFormat="1" ht="43.15" customHeight="1" x14ac:dyDescent="0.45">
      <c r="A14" s="175" t="s">
        <v>484</v>
      </c>
      <c r="B14" s="251" t="s">
        <v>441</v>
      </c>
      <c r="C14" s="258" t="s">
        <v>99</v>
      </c>
      <c r="D14" s="139" t="s">
        <v>32</v>
      </c>
      <c r="E14" s="140" t="s">
        <v>503</v>
      </c>
      <c r="F14" s="140" t="s">
        <v>3</v>
      </c>
      <c r="G14" s="136">
        <v>10</v>
      </c>
      <c r="H14" s="137">
        <f t="shared" si="0"/>
        <v>5</v>
      </c>
      <c r="I14" s="53"/>
      <c r="CC14" s="15"/>
    </row>
    <row r="15" spans="1:81" s="14" customFormat="1" ht="75" customHeight="1" x14ac:dyDescent="0.45">
      <c r="A15" s="175" t="s">
        <v>485</v>
      </c>
      <c r="B15" s="251" t="s">
        <v>442</v>
      </c>
      <c r="C15" s="258" t="s">
        <v>100</v>
      </c>
      <c r="D15" s="139" t="s">
        <v>32</v>
      </c>
      <c r="E15" s="140" t="s">
        <v>503</v>
      </c>
      <c r="F15" s="140" t="s">
        <v>1</v>
      </c>
      <c r="G15" s="136">
        <v>10</v>
      </c>
      <c r="H15" s="137">
        <f t="shared" si="0"/>
        <v>1</v>
      </c>
      <c r="I15" s="53"/>
      <c r="CC15" s="15"/>
    </row>
    <row r="16" spans="1:81" s="14" customFormat="1" ht="55.15" customHeight="1" x14ac:dyDescent="0.45">
      <c r="A16" s="175" t="s">
        <v>487</v>
      </c>
      <c r="B16" s="251" t="s">
        <v>440</v>
      </c>
      <c r="C16" s="258" t="s">
        <v>104</v>
      </c>
      <c r="D16" s="139" t="s">
        <v>36</v>
      </c>
      <c r="E16" s="140" t="s">
        <v>503</v>
      </c>
      <c r="F16" s="140" t="s">
        <v>3</v>
      </c>
      <c r="G16" s="136">
        <v>5</v>
      </c>
      <c r="H16" s="137">
        <f>IF(F16="Yes",5,IF(F16="Partial",3,IF(F16="No",1,IF(F16="Comp. Control",5,IF(F16="","",)))))</f>
        <v>3</v>
      </c>
      <c r="I16" s="53"/>
      <c r="CC16" s="15"/>
    </row>
    <row r="17" spans="1:81" s="125" customFormat="1" ht="55.15" customHeight="1" thickBot="1" x14ac:dyDescent="0.5">
      <c r="A17" s="175" t="s">
        <v>488</v>
      </c>
      <c r="B17" s="251" t="s">
        <v>444</v>
      </c>
      <c r="C17" s="296" t="s">
        <v>443</v>
      </c>
      <c r="D17" s="327" t="s">
        <v>36</v>
      </c>
      <c r="E17" s="262" t="s">
        <v>503</v>
      </c>
      <c r="F17" s="262" t="s">
        <v>3</v>
      </c>
      <c r="G17" s="58">
        <v>5</v>
      </c>
      <c r="H17" s="59">
        <f>IF(F17="Yes",5,IF(F17="Partial",3,IF(F17="No",1,IF(F17="Comp. Control",5,IF(F17="","",)))))</f>
        <v>3</v>
      </c>
      <c r="I17" s="307"/>
      <c r="CC17" s="126"/>
    </row>
    <row r="18" spans="1:81" ht="28.5" x14ac:dyDescent="0.45">
      <c r="A18" s="528"/>
      <c r="B18" s="529"/>
      <c r="D18" s="172" t="s">
        <v>13</v>
      </c>
      <c r="E18" s="173" t="s">
        <v>12</v>
      </c>
      <c r="F18" s="174" t="s">
        <v>15</v>
      </c>
      <c r="G18" s="526"/>
      <c r="H18" s="418"/>
      <c r="I18" s="419"/>
    </row>
    <row r="19" spans="1:81" x14ac:dyDescent="0.45">
      <c r="A19" s="530"/>
      <c r="B19" s="529"/>
      <c r="C19" s="130" t="s">
        <v>35</v>
      </c>
      <c r="D19" s="128">
        <f>SUM(H4:H7)</f>
        <v>40</v>
      </c>
      <c r="E19" s="135">
        <v>40</v>
      </c>
      <c r="F19" s="132">
        <f>SUM(D19/E19)</f>
        <v>1</v>
      </c>
      <c r="G19" s="504"/>
      <c r="H19" s="418"/>
      <c r="I19" s="419"/>
    </row>
    <row r="20" spans="1:81" x14ac:dyDescent="0.45">
      <c r="A20" s="530"/>
      <c r="B20" s="529"/>
      <c r="C20" s="130" t="s">
        <v>33</v>
      </c>
      <c r="D20" s="128">
        <f>SUM(H8)</f>
        <v>10</v>
      </c>
      <c r="E20" s="135">
        <v>10</v>
      </c>
      <c r="F20" s="132">
        <f t="shared" ref="F20:F22" si="1">SUM(D20/E20)</f>
        <v>1</v>
      </c>
      <c r="G20" s="504"/>
      <c r="H20" s="418"/>
      <c r="I20" s="419"/>
    </row>
    <row r="21" spans="1:81" x14ac:dyDescent="0.45">
      <c r="A21" s="530"/>
      <c r="B21" s="529"/>
      <c r="C21" s="130" t="s">
        <v>34</v>
      </c>
      <c r="D21" s="128">
        <f>SUM(H9:H15)</f>
        <v>56</v>
      </c>
      <c r="E21" s="134">
        <v>70</v>
      </c>
      <c r="F21" s="132">
        <f t="shared" si="1"/>
        <v>0.8</v>
      </c>
      <c r="G21" s="504"/>
      <c r="H21" s="418"/>
      <c r="I21" s="419"/>
    </row>
    <row r="22" spans="1:81" x14ac:dyDescent="0.45">
      <c r="A22" s="530"/>
      <c r="B22" s="529"/>
      <c r="C22" s="130" t="s">
        <v>36</v>
      </c>
      <c r="D22" s="128">
        <f>SUM(H16:H18)</f>
        <v>6</v>
      </c>
      <c r="E22" s="128">
        <v>10</v>
      </c>
      <c r="F22" s="132">
        <f t="shared" si="1"/>
        <v>0.6</v>
      </c>
      <c r="G22" s="504"/>
      <c r="H22" s="418"/>
      <c r="I22" s="419"/>
    </row>
    <row r="23" spans="1:81" ht="7.5" customHeight="1" x14ac:dyDescent="0.45">
      <c r="A23" s="530"/>
      <c r="B23" s="529"/>
      <c r="C23" s="465"/>
      <c r="D23" s="466"/>
      <c r="E23" s="466"/>
      <c r="F23" s="466"/>
      <c r="G23" s="504"/>
      <c r="H23" s="418"/>
      <c r="I23" s="419"/>
    </row>
    <row r="24" spans="1:81" ht="36" customHeight="1" x14ac:dyDescent="0.45">
      <c r="A24" s="530"/>
      <c r="B24" s="529"/>
      <c r="C24" s="130" t="s">
        <v>14</v>
      </c>
      <c r="D24" s="133">
        <f>SUM(D19:D22)</f>
        <v>112</v>
      </c>
      <c r="E24" s="127">
        <f>SUM(G4:G16)</f>
        <v>125</v>
      </c>
      <c r="F24" s="132">
        <f>SUM(D24/E24)</f>
        <v>0.89600000000000002</v>
      </c>
      <c r="G24" s="504"/>
      <c r="H24" s="418"/>
      <c r="I24" s="419"/>
    </row>
    <row r="25" spans="1:81" ht="14.25" customHeight="1" thickBot="1" x14ac:dyDescent="0.5">
      <c r="A25" s="531"/>
      <c r="B25" s="532"/>
      <c r="C25" s="496"/>
      <c r="D25" s="497"/>
      <c r="E25" s="497"/>
      <c r="F25" s="533"/>
      <c r="G25" s="527"/>
      <c r="H25" s="441"/>
      <c r="I25" s="442"/>
    </row>
  </sheetData>
  <sheetProtection selectLockedCells="1"/>
  <dataConsolidate/>
  <mergeCells count="6">
    <mergeCell ref="A1:E2"/>
    <mergeCell ref="F1:I2"/>
    <mergeCell ref="C23:F23"/>
    <mergeCell ref="G18:I25"/>
    <mergeCell ref="A18:B25"/>
    <mergeCell ref="C25:F25"/>
  </mergeCells>
  <conditionalFormatting sqref="F24 F19:F22">
    <cfRule type="cellIs" dxfId="20" priority="33" operator="between">
      <formula>0.71</formula>
      <formula>0.89</formula>
    </cfRule>
    <cfRule type="cellIs" dxfId="19" priority="34" operator="between">
      <formula>0.01</formula>
      <formula>0.7</formula>
    </cfRule>
    <cfRule type="cellIs" dxfId="18" priority="35" operator="greaterThanOrEqual">
      <formula>0.9</formula>
    </cfRule>
  </conditionalFormatting>
  <conditionalFormatting sqref="H10">
    <cfRule type="colorScale" priority="9">
      <colorScale>
        <cfvo type="num" val="1"/>
        <cfvo type="num" val="5"/>
        <cfvo type="num" val="10"/>
        <color rgb="FFFF0000"/>
        <color rgb="FFFFC000"/>
        <color theme="6" tint="-0.249977111117893"/>
      </colorScale>
    </cfRule>
  </conditionalFormatting>
  <conditionalFormatting sqref="H9">
    <cfRule type="colorScale" priority="11">
      <colorScale>
        <cfvo type="num" val="1"/>
        <cfvo type="num" val="5"/>
        <cfvo type="num" val="10"/>
        <color rgb="FFFF0000"/>
        <color rgb="FFFFC000"/>
        <color theme="6" tint="-0.249977111117893"/>
      </colorScale>
    </cfRule>
  </conditionalFormatting>
  <conditionalFormatting sqref="H4">
    <cfRule type="colorScale" priority="16">
      <colorScale>
        <cfvo type="num" val="1"/>
        <cfvo type="num" val="5"/>
        <cfvo type="num" val="10"/>
        <color rgb="FFFF0000"/>
        <color rgb="FFFFC000"/>
        <color theme="6" tint="-0.249977111117893"/>
      </colorScale>
    </cfRule>
  </conditionalFormatting>
  <conditionalFormatting sqref="H5">
    <cfRule type="colorScale" priority="15">
      <colorScale>
        <cfvo type="num" val="1"/>
        <cfvo type="num" val="5"/>
        <cfvo type="num" val="10"/>
        <color rgb="FFFF0000"/>
        <color rgb="FFFFC000"/>
        <color theme="6" tint="-0.249977111117893"/>
      </colorScale>
    </cfRule>
  </conditionalFormatting>
  <conditionalFormatting sqref="H6">
    <cfRule type="colorScale" priority="14">
      <colorScale>
        <cfvo type="num" val="1"/>
        <cfvo type="num" val="5"/>
        <cfvo type="num" val="10"/>
        <color rgb="FFFF0000"/>
        <color rgb="FFFFC000"/>
        <color theme="6" tint="-0.249977111117893"/>
      </colorScale>
    </cfRule>
  </conditionalFormatting>
  <conditionalFormatting sqref="H8">
    <cfRule type="colorScale" priority="13">
      <colorScale>
        <cfvo type="num" val="1"/>
        <cfvo type="num" val="5"/>
        <cfvo type="num" val="10"/>
        <color rgb="FFFF0000"/>
        <color rgb="FFFFC000"/>
        <color theme="6" tint="-0.249977111117893"/>
      </colorScale>
    </cfRule>
  </conditionalFormatting>
  <conditionalFormatting sqref="H11">
    <cfRule type="colorScale" priority="8">
      <colorScale>
        <cfvo type="num" val="1"/>
        <cfvo type="num" val="5"/>
        <cfvo type="num" val="10"/>
        <color rgb="FFFF0000"/>
        <color rgb="FFFFC000"/>
        <color theme="6" tint="-0.249977111117893"/>
      </colorScale>
    </cfRule>
  </conditionalFormatting>
  <conditionalFormatting sqref="H12">
    <cfRule type="colorScale" priority="7">
      <colorScale>
        <cfvo type="num" val="1"/>
        <cfvo type="num" val="5"/>
        <cfvo type="num" val="10"/>
        <color rgb="FFFF0000"/>
        <color rgb="FFFFC000"/>
        <color theme="6" tint="-0.249977111117893"/>
      </colorScale>
    </cfRule>
  </conditionalFormatting>
  <conditionalFormatting sqref="H13">
    <cfRule type="colorScale" priority="6">
      <colorScale>
        <cfvo type="num" val="1"/>
        <cfvo type="num" val="5"/>
        <cfvo type="num" val="10"/>
        <color rgb="FFFF0000"/>
        <color rgb="FFFFC000"/>
        <color theme="6" tint="-0.249977111117893"/>
      </colorScale>
    </cfRule>
  </conditionalFormatting>
  <conditionalFormatting sqref="H14">
    <cfRule type="colorScale" priority="5">
      <colorScale>
        <cfvo type="num" val="1"/>
        <cfvo type="num" val="5"/>
        <cfvo type="num" val="10"/>
        <color rgb="FFFF0000"/>
        <color rgb="FFFFC000"/>
        <color theme="6" tint="-0.249977111117893"/>
      </colorScale>
    </cfRule>
  </conditionalFormatting>
  <conditionalFormatting sqref="H15">
    <cfRule type="colorScale" priority="4">
      <colorScale>
        <cfvo type="num" val="1"/>
        <cfvo type="num" val="5"/>
        <cfvo type="num" val="10"/>
        <color rgb="FFFF0000"/>
        <color rgb="FFFFC000"/>
        <color theme="6" tint="-0.249977111117893"/>
      </colorScale>
    </cfRule>
  </conditionalFormatting>
  <conditionalFormatting sqref="H16">
    <cfRule type="colorScale" priority="3">
      <colorScale>
        <cfvo type="num" val="1"/>
        <cfvo type="num" val="3"/>
        <cfvo type="num" val="5"/>
        <color rgb="FFFF0000"/>
        <color rgb="FFFFC000"/>
        <color theme="6" tint="-0.249977111117893"/>
      </colorScale>
    </cfRule>
  </conditionalFormatting>
  <conditionalFormatting sqref="H7">
    <cfRule type="colorScale" priority="2">
      <colorScale>
        <cfvo type="num" val="1"/>
        <cfvo type="num" val="5"/>
        <cfvo type="num" val="10"/>
        <color rgb="FFFF0000"/>
        <color rgb="FFFFC000"/>
        <color theme="6" tint="-0.249977111117893"/>
      </colorScale>
    </cfRule>
  </conditionalFormatting>
  <conditionalFormatting sqref="H17">
    <cfRule type="colorScale" priority="1">
      <colorScale>
        <cfvo type="num" val="1"/>
        <cfvo type="num" val="3"/>
        <cfvo type="num" val="5"/>
        <color rgb="FFFF0000"/>
        <color rgb="FFFFC000"/>
        <color theme="6" tint="-0.249977111117893"/>
      </colorScale>
    </cfRule>
  </conditionalFormatting>
  <dataValidations count="4">
    <dataValidation showInputMessage="1" showErrorMessage="1" error="Select answer from drop down list." sqref="G4:G17" xr:uid="{9D344B92-124E-41BC-94AD-683CC31D4D65}"/>
    <dataValidation showInputMessage="1" showErrorMessage="1" error="Manual entry is prohibited. Select from the drop down list." sqref="H4:H17" xr:uid="{C84730FF-2F74-4FF1-A5FE-65896AA3A85C}"/>
    <dataValidation type="list" showInputMessage="1" showErrorMessage="1" error="Select answer from drop down list." sqref="F4:F17" xr:uid="{8FBBABF3-1851-4883-A0A8-2B98849FCD70}">
      <formula1>"Yes, Partial, No, Comp. Control"</formula1>
    </dataValidation>
    <dataValidation type="list" allowBlank="1" showInputMessage="1" showErrorMessage="1" sqref="E4:E17" xr:uid="{6B95A190-217C-4E90-9AAD-348BAB992117}">
      <formula1>"Reviewed, Obtained Copies, Observed (Tour), Explanation (Interview)"</formula1>
    </dataValidation>
  </dataValidations>
  <pageMargins left="0.25" right="0.25" top="0.75" bottom="0.75" header="0.3" footer="0.3"/>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A868-2ABD-480B-8CFA-85E4CD87002D}">
  <dimension ref="A1:CD166"/>
  <sheetViews>
    <sheetView workbookViewId="0">
      <selection activeCell="C106" sqref="C106"/>
    </sheetView>
  </sheetViews>
  <sheetFormatPr defaultRowHeight="14.25" x14ac:dyDescent="0.45"/>
  <cols>
    <col min="1" max="1" width="6.59765625" customWidth="1"/>
    <col min="2" max="2" width="5.73046875" customWidth="1"/>
    <col min="3" max="3" width="44.265625" customWidth="1"/>
    <col min="4" max="4" width="12" customWidth="1"/>
    <col min="5" max="5" width="16.265625" style="122" customWidth="1"/>
    <col min="7" max="7" width="5.265625" customWidth="1"/>
    <col min="8" max="8" width="4.1328125" customWidth="1"/>
    <col min="9" max="9" width="12.1328125" style="122" customWidth="1"/>
    <col min="10" max="10" width="17.3984375" customWidth="1"/>
    <col min="11" max="24" width="4" customWidth="1"/>
  </cols>
  <sheetData>
    <row r="1" spans="1:82" s="122" customFormat="1" x14ac:dyDescent="0.45"/>
    <row r="2" spans="1:82" s="122" customFormat="1" ht="14.65" thickBot="1" x14ac:dyDescent="0.5"/>
    <row r="3" spans="1:82" s="3" customFormat="1" ht="91.5" customHeight="1" thickBot="1" x14ac:dyDescent="0.5">
      <c r="A3" s="108" t="s">
        <v>306</v>
      </c>
      <c r="B3" s="109" t="s">
        <v>307</v>
      </c>
      <c r="C3" s="253" t="s">
        <v>42</v>
      </c>
      <c r="D3" s="254" t="s">
        <v>6</v>
      </c>
      <c r="E3" s="179" t="s">
        <v>501</v>
      </c>
      <c r="F3" s="254" t="s">
        <v>37</v>
      </c>
      <c r="G3" s="255" t="s">
        <v>11</v>
      </c>
      <c r="H3" s="254" t="s">
        <v>7</v>
      </c>
      <c r="I3" s="179" t="s">
        <v>500</v>
      </c>
      <c r="J3" s="343" t="s">
        <v>502</v>
      </c>
      <c r="K3" s="344" t="s">
        <v>490</v>
      </c>
      <c r="L3" s="345" t="s">
        <v>491</v>
      </c>
      <c r="M3" s="345" t="s">
        <v>489</v>
      </c>
      <c r="N3" s="345" t="s">
        <v>469</v>
      </c>
      <c r="O3" s="345" t="s">
        <v>492</v>
      </c>
      <c r="P3" s="345" t="s">
        <v>493</v>
      </c>
      <c r="Q3" s="345" t="s">
        <v>494</v>
      </c>
      <c r="R3" s="345" t="s">
        <v>495</v>
      </c>
      <c r="S3" s="345" t="s">
        <v>496</v>
      </c>
      <c r="T3" s="345" t="s">
        <v>497</v>
      </c>
      <c r="U3" s="345" t="s">
        <v>267</v>
      </c>
      <c r="V3" s="345" t="s">
        <v>291</v>
      </c>
      <c r="W3" s="345" t="s">
        <v>498</v>
      </c>
      <c r="X3" s="346" t="s">
        <v>499</v>
      </c>
      <c r="Y3" s="224"/>
      <c r="CA3" s="3">
        <v>1</v>
      </c>
      <c r="CB3" s="5" t="s">
        <v>1</v>
      </c>
    </row>
    <row r="4" spans="1:82" s="122" customFormat="1" ht="53.25" customHeight="1" x14ac:dyDescent="0.45">
      <c r="A4" s="48">
        <v>1</v>
      </c>
      <c r="B4" s="235">
        <v>1.1000000000000001</v>
      </c>
      <c r="C4" s="204" t="s">
        <v>16</v>
      </c>
      <c r="D4" s="56" t="s">
        <v>31</v>
      </c>
      <c r="E4" s="256" t="s">
        <v>503</v>
      </c>
      <c r="F4" s="256" t="s">
        <v>3</v>
      </c>
      <c r="G4" s="206">
        <v>5</v>
      </c>
      <c r="H4" s="207">
        <f>IF(F6="Yes",5,IF(F6="Partial",3,IF(F6="No",1,IF(F6="Comp. Control",5,IF(F6="","",)))))</f>
        <v>1</v>
      </c>
      <c r="I4" s="256" t="s">
        <v>504</v>
      </c>
      <c r="J4" s="256"/>
      <c r="K4" s="227"/>
      <c r="L4" s="227"/>
      <c r="M4" s="227"/>
      <c r="N4" s="227"/>
      <c r="O4" s="227"/>
      <c r="P4" s="227"/>
      <c r="Q4" s="228"/>
      <c r="R4" s="228"/>
      <c r="S4" s="227"/>
      <c r="T4" s="227"/>
      <c r="U4" s="227"/>
      <c r="V4" s="227"/>
      <c r="W4" s="227"/>
      <c r="X4" s="229"/>
      <c r="CB4" s="6" t="s">
        <v>5</v>
      </c>
    </row>
    <row r="5" spans="1:82" s="122" customFormat="1" ht="53.25" customHeight="1" x14ac:dyDescent="0.45">
      <c r="A5" s="48">
        <v>2</v>
      </c>
      <c r="B5" s="235">
        <v>1.2</v>
      </c>
      <c r="C5" s="209" t="s">
        <v>319</v>
      </c>
      <c r="D5" s="138" t="s">
        <v>31</v>
      </c>
      <c r="E5" s="140"/>
      <c r="F5" s="140" t="s">
        <v>0</v>
      </c>
      <c r="G5" s="136">
        <v>5</v>
      </c>
      <c r="H5" s="137">
        <f>IF(F5="Yes",5,IF(F5="Partial",3,IF(F5="No",1,IF(F5="Comp. Control",5,IF(F5="","",)))))</f>
        <v>5</v>
      </c>
      <c r="I5" s="140"/>
      <c r="J5" s="140"/>
      <c r="K5" s="124"/>
      <c r="L5" s="124"/>
      <c r="M5" s="124"/>
      <c r="N5" s="124"/>
      <c r="O5" s="124"/>
      <c r="P5" s="124"/>
      <c r="Q5" s="225"/>
      <c r="R5" s="225"/>
      <c r="S5" s="124"/>
      <c r="T5" s="124"/>
      <c r="U5" s="124"/>
      <c r="V5" s="124"/>
      <c r="W5" s="124"/>
      <c r="X5" s="230"/>
    </row>
    <row r="6" spans="1:82" s="122" customFormat="1" ht="42.75" customHeight="1" x14ac:dyDescent="0.45">
      <c r="A6" s="48">
        <v>3</v>
      </c>
      <c r="B6" s="235" t="s">
        <v>315</v>
      </c>
      <c r="C6" s="209" t="s">
        <v>320</v>
      </c>
      <c r="D6" s="138" t="s">
        <v>31</v>
      </c>
      <c r="E6" s="140"/>
      <c r="F6" s="140" t="s">
        <v>1</v>
      </c>
      <c r="G6" s="136">
        <v>5</v>
      </c>
      <c r="H6" s="137">
        <f>IF(F6="Yes",5,IF(F6="Partial",3,IF(F6="No",1,IF(F6="Comp. Control",5,IF(F6="","",)))))</f>
        <v>1</v>
      </c>
      <c r="I6" s="140"/>
      <c r="J6" s="140"/>
      <c r="K6" s="124"/>
      <c r="L6" s="124"/>
      <c r="M6" s="124"/>
      <c r="N6" s="124"/>
      <c r="O6" s="124"/>
      <c r="P6" s="124"/>
      <c r="Q6" s="225"/>
      <c r="R6" s="225"/>
      <c r="S6" s="124"/>
      <c r="T6" s="124"/>
      <c r="U6" s="124"/>
      <c r="V6" s="124"/>
      <c r="W6" s="124"/>
      <c r="X6" s="230"/>
    </row>
    <row r="7" spans="1:82" s="122" customFormat="1" ht="38.25" customHeight="1" x14ac:dyDescent="0.45">
      <c r="A7" s="48">
        <v>4</v>
      </c>
      <c r="B7" s="235" t="s">
        <v>316</v>
      </c>
      <c r="C7" s="209" t="s">
        <v>317</v>
      </c>
      <c r="D7" s="138" t="s">
        <v>31</v>
      </c>
      <c r="E7" s="140"/>
      <c r="F7" s="140" t="s">
        <v>5</v>
      </c>
      <c r="G7" s="136">
        <v>5</v>
      </c>
      <c r="H7" s="137">
        <f t="shared" ref="H7:H71" si="0">IF(F7="Yes",5,IF(F7="Partial",3,IF(F7="No",1,IF(F7="Comp. Control",5,IF(F7="","",)))))</f>
        <v>5</v>
      </c>
      <c r="I7" s="140"/>
      <c r="J7" s="140"/>
      <c r="K7" s="124"/>
      <c r="L7" s="124"/>
      <c r="M7" s="124"/>
      <c r="N7" s="124"/>
      <c r="O7" s="124"/>
      <c r="P7" s="124"/>
      <c r="Q7" s="225"/>
      <c r="R7" s="225"/>
      <c r="S7" s="124"/>
      <c r="T7" s="124"/>
      <c r="U7" s="124"/>
      <c r="V7" s="124"/>
      <c r="W7" s="124"/>
      <c r="X7" s="230"/>
    </row>
    <row r="8" spans="1:82" s="122" customFormat="1" ht="52.5" customHeight="1" x14ac:dyDescent="0.45">
      <c r="A8" s="48">
        <v>5</v>
      </c>
      <c r="B8" s="235">
        <v>1.3</v>
      </c>
      <c r="C8" s="209" t="s">
        <v>321</v>
      </c>
      <c r="D8" s="138" t="s">
        <v>32</v>
      </c>
      <c r="E8" s="140"/>
      <c r="F8" s="140" t="s">
        <v>5</v>
      </c>
      <c r="G8" s="136">
        <v>10</v>
      </c>
      <c r="H8" s="137">
        <f t="shared" si="0"/>
        <v>5</v>
      </c>
      <c r="I8" s="140"/>
      <c r="J8" s="140"/>
      <c r="K8" s="124"/>
      <c r="L8" s="124"/>
      <c r="M8" s="124"/>
      <c r="N8" s="124"/>
      <c r="O8" s="124"/>
      <c r="P8" s="124"/>
      <c r="Q8" s="225"/>
      <c r="R8" s="225"/>
      <c r="S8" s="124"/>
      <c r="T8" s="124"/>
      <c r="U8" s="124"/>
      <c r="V8" s="124"/>
      <c r="W8" s="124"/>
      <c r="X8" s="230"/>
    </row>
    <row r="9" spans="1:82" s="122" customFormat="1" ht="87.75" customHeight="1" thickBot="1" x14ac:dyDescent="0.5">
      <c r="A9" s="49">
        <v>6</v>
      </c>
      <c r="B9" s="236">
        <v>1.4</v>
      </c>
      <c r="C9" s="347" t="s">
        <v>318</v>
      </c>
      <c r="D9" s="234" t="s">
        <v>32</v>
      </c>
      <c r="E9" s="348"/>
      <c r="F9" s="348" t="s">
        <v>3</v>
      </c>
      <c r="G9" s="349">
        <v>10</v>
      </c>
      <c r="H9" s="350">
        <f t="shared" si="0"/>
        <v>3</v>
      </c>
      <c r="I9" s="348"/>
      <c r="J9" s="348"/>
      <c r="K9" s="351"/>
      <c r="L9" s="351"/>
      <c r="M9" s="351"/>
      <c r="N9" s="351"/>
      <c r="O9" s="351"/>
      <c r="P9" s="351"/>
      <c r="Q9" s="352"/>
      <c r="R9" s="352"/>
      <c r="S9" s="351"/>
      <c r="T9" s="351"/>
      <c r="U9" s="351"/>
      <c r="V9" s="351"/>
      <c r="W9" s="351"/>
      <c r="X9" s="353"/>
    </row>
    <row r="10" spans="1:82" s="122" customFormat="1" ht="67.5" customHeight="1" x14ac:dyDescent="0.45">
      <c r="A10" s="177">
        <v>7</v>
      </c>
      <c r="B10" s="237">
        <v>2.1</v>
      </c>
      <c r="C10" s="273" t="s">
        <v>322</v>
      </c>
      <c r="D10" s="274" t="s">
        <v>33</v>
      </c>
      <c r="E10" s="275"/>
      <c r="F10" s="275" t="s">
        <v>5</v>
      </c>
      <c r="G10" s="276">
        <v>10</v>
      </c>
      <c r="H10" s="277">
        <f t="shared" si="0"/>
        <v>5</v>
      </c>
      <c r="I10" s="275"/>
      <c r="J10" s="275"/>
      <c r="K10" s="278"/>
      <c r="L10" s="278"/>
      <c r="M10" s="278"/>
      <c r="N10" s="278"/>
      <c r="O10" s="278"/>
      <c r="P10" s="278"/>
      <c r="Q10" s="278"/>
      <c r="R10" s="278"/>
      <c r="S10" s="279"/>
      <c r="T10" s="279"/>
      <c r="U10" s="278"/>
      <c r="V10" s="278"/>
      <c r="W10" s="278"/>
      <c r="X10" s="280"/>
      <c r="CD10" s="6" t="s">
        <v>5</v>
      </c>
    </row>
    <row r="11" spans="1:82" s="122" customFormat="1" ht="63.75" customHeight="1" x14ac:dyDescent="0.45">
      <c r="A11" s="177">
        <v>8</v>
      </c>
      <c r="B11" s="237">
        <v>2.2000000000000002</v>
      </c>
      <c r="C11" s="281" t="s">
        <v>323</v>
      </c>
      <c r="D11" s="282" t="s">
        <v>33</v>
      </c>
      <c r="E11" s="283"/>
      <c r="F11" s="283" t="s">
        <v>5</v>
      </c>
      <c r="G11" s="284">
        <v>10</v>
      </c>
      <c r="H11" s="285">
        <f t="shared" si="0"/>
        <v>5</v>
      </c>
      <c r="I11" s="283"/>
      <c r="J11" s="354" t="s">
        <v>38</v>
      </c>
      <c r="K11" s="286"/>
      <c r="L11" s="286"/>
      <c r="M11" s="286"/>
      <c r="N11" s="286"/>
      <c r="O11" s="286"/>
      <c r="P11" s="286"/>
      <c r="Q11" s="286"/>
      <c r="R11" s="286"/>
      <c r="S11" s="287"/>
      <c r="T11" s="287"/>
      <c r="U11" s="286"/>
      <c r="V11" s="286"/>
      <c r="W11" s="286"/>
      <c r="X11" s="288"/>
    </row>
    <row r="12" spans="1:82" s="122" customFormat="1" ht="69.75" customHeight="1" x14ac:dyDescent="0.45">
      <c r="A12" s="177">
        <v>9</v>
      </c>
      <c r="B12" s="237" t="s">
        <v>324</v>
      </c>
      <c r="C12" s="281" t="s">
        <v>325</v>
      </c>
      <c r="D12" s="282" t="s">
        <v>33</v>
      </c>
      <c r="E12" s="283"/>
      <c r="F12" s="283" t="s">
        <v>5</v>
      </c>
      <c r="G12" s="284">
        <v>11</v>
      </c>
      <c r="H12" s="285">
        <f t="shared" si="0"/>
        <v>5</v>
      </c>
      <c r="I12" s="283"/>
      <c r="J12" s="283"/>
      <c r="K12" s="286"/>
      <c r="L12" s="286"/>
      <c r="M12" s="286"/>
      <c r="N12" s="286"/>
      <c r="O12" s="286"/>
      <c r="P12" s="286"/>
      <c r="Q12" s="286"/>
      <c r="R12" s="286"/>
      <c r="S12" s="287"/>
      <c r="T12" s="287"/>
      <c r="U12" s="286"/>
      <c r="V12" s="286"/>
      <c r="W12" s="286"/>
      <c r="X12" s="288"/>
    </row>
    <row r="13" spans="1:82" s="122" customFormat="1" ht="102" customHeight="1" x14ac:dyDescent="0.45">
      <c r="A13" s="177">
        <v>10</v>
      </c>
      <c r="B13" s="237" t="s">
        <v>326</v>
      </c>
      <c r="C13" s="281" t="s">
        <v>327</v>
      </c>
      <c r="D13" s="282" t="s">
        <v>33</v>
      </c>
      <c r="E13" s="283"/>
      <c r="F13" s="283" t="s">
        <v>5</v>
      </c>
      <c r="G13" s="284">
        <v>12</v>
      </c>
      <c r="H13" s="285">
        <f t="shared" si="0"/>
        <v>5</v>
      </c>
      <c r="I13" s="283"/>
      <c r="J13" s="283"/>
      <c r="K13" s="286"/>
      <c r="L13" s="286"/>
      <c r="M13" s="286"/>
      <c r="N13" s="286"/>
      <c r="O13" s="286"/>
      <c r="P13" s="286"/>
      <c r="Q13" s="286"/>
      <c r="R13" s="286"/>
      <c r="S13" s="287"/>
      <c r="T13" s="287"/>
      <c r="U13" s="286"/>
      <c r="V13" s="286"/>
      <c r="W13" s="286"/>
      <c r="X13" s="288"/>
    </row>
    <row r="14" spans="1:82" s="122" customFormat="1" ht="57.75" customHeight="1" x14ac:dyDescent="0.45">
      <c r="A14" s="177">
        <v>11</v>
      </c>
      <c r="B14" s="237">
        <v>2.2999999999999998</v>
      </c>
      <c r="C14" s="281" t="s">
        <v>17</v>
      </c>
      <c r="D14" s="282" t="s">
        <v>35</v>
      </c>
      <c r="E14" s="283"/>
      <c r="F14" s="283" t="s">
        <v>5</v>
      </c>
      <c r="G14" s="284">
        <v>10</v>
      </c>
      <c r="H14" s="285">
        <f t="shared" si="0"/>
        <v>5</v>
      </c>
      <c r="I14" s="283"/>
      <c r="J14" s="283"/>
      <c r="K14" s="286"/>
      <c r="L14" s="286"/>
      <c r="M14" s="286"/>
      <c r="N14" s="286"/>
      <c r="O14" s="286"/>
      <c r="P14" s="286"/>
      <c r="Q14" s="286"/>
      <c r="R14" s="286"/>
      <c r="S14" s="287"/>
      <c r="T14" s="287"/>
      <c r="U14" s="286"/>
      <c r="V14" s="286"/>
      <c r="W14" s="286"/>
      <c r="X14" s="288"/>
    </row>
    <row r="15" spans="1:82" s="122" customFormat="1" ht="64.5" customHeight="1" thickBot="1" x14ac:dyDescent="0.5">
      <c r="A15" s="177">
        <v>12</v>
      </c>
      <c r="B15" s="237">
        <v>2.4</v>
      </c>
      <c r="C15" s="355" t="s">
        <v>18</v>
      </c>
      <c r="D15" s="356" t="s">
        <v>31</v>
      </c>
      <c r="E15" s="357"/>
      <c r="F15" s="357" t="s">
        <v>5</v>
      </c>
      <c r="G15" s="358">
        <v>5</v>
      </c>
      <c r="H15" s="359">
        <f t="shared" si="0"/>
        <v>5</v>
      </c>
      <c r="I15" s="357"/>
      <c r="J15" s="357"/>
      <c r="K15" s="360"/>
      <c r="L15" s="360"/>
      <c r="M15" s="360"/>
      <c r="N15" s="360"/>
      <c r="O15" s="360"/>
      <c r="P15" s="360"/>
      <c r="Q15" s="360"/>
      <c r="R15" s="360"/>
      <c r="S15" s="361"/>
      <c r="T15" s="361"/>
      <c r="U15" s="360"/>
      <c r="V15" s="360"/>
      <c r="W15" s="360"/>
      <c r="X15" s="362"/>
    </row>
    <row r="16" spans="1:82" s="122" customFormat="1" ht="59.25" customHeight="1" x14ac:dyDescent="0.45">
      <c r="A16" s="112">
        <v>13</v>
      </c>
      <c r="B16" s="238">
        <v>3.1</v>
      </c>
      <c r="C16" s="204" t="s">
        <v>328</v>
      </c>
      <c r="D16" s="56" t="s">
        <v>33</v>
      </c>
      <c r="E16" s="256"/>
      <c r="F16" s="256" t="s">
        <v>5</v>
      </c>
      <c r="G16" s="206">
        <v>10</v>
      </c>
      <c r="H16" s="207">
        <f t="shared" si="0"/>
        <v>5</v>
      </c>
      <c r="I16" s="256"/>
      <c r="J16" s="256"/>
      <c r="K16" s="227"/>
      <c r="L16" s="227"/>
      <c r="M16" s="227"/>
      <c r="N16" s="227"/>
      <c r="O16" s="227"/>
      <c r="P16" s="227"/>
      <c r="Q16" s="227"/>
      <c r="R16" s="227"/>
      <c r="S16" s="228"/>
      <c r="T16" s="228"/>
      <c r="U16" s="227"/>
      <c r="V16" s="227"/>
      <c r="W16" s="227"/>
      <c r="X16" s="229"/>
      <c r="CD16" s="6" t="s">
        <v>5</v>
      </c>
    </row>
    <row r="17" spans="1:82" s="122" customFormat="1" ht="66.75" customHeight="1" x14ac:dyDescent="0.45">
      <c r="A17" s="112">
        <v>14</v>
      </c>
      <c r="B17" s="238">
        <v>3.4</v>
      </c>
      <c r="C17" s="209" t="s">
        <v>19</v>
      </c>
      <c r="D17" s="138" t="s">
        <v>33</v>
      </c>
      <c r="E17" s="140"/>
      <c r="F17" s="140" t="s">
        <v>5</v>
      </c>
      <c r="G17" s="136">
        <v>10</v>
      </c>
      <c r="H17" s="137">
        <f t="shared" si="0"/>
        <v>5</v>
      </c>
      <c r="I17" s="140"/>
      <c r="J17" s="140"/>
      <c r="K17" s="124"/>
      <c r="L17" s="124"/>
      <c r="M17" s="124"/>
      <c r="N17" s="124"/>
      <c r="O17" s="124"/>
      <c r="P17" s="124"/>
      <c r="Q17" s="124"/>
      <c r="R17" s="124"/>
      <c r="S17" s="225"/>
      <c r="T17" s="225"/>
      <c r="U17" s="124"/>
      <c r="V17" s="124"/>
      <c r="W17" s="124"/>
      <c r="X17" s="230"/>
    </row>
    <row r="18" spans="1:82" s="122" customFormat="1" ht="87.75" customHeight="1" x14ac:dyDescent="0.45">
      <c r="A18" s="112">
        <v>15</v>
      </c>
      <c r="B18" s="238">
        <v>3.5</v>
      </c>
      <c r="C18" s="209" t="s">
        <v>20</v>
      </c>
      <c r="D18" s="138" t="s">
        <v>33</v>
      </c>
      <c r="E18" s="140"/>
      <c r="F18" s="140" t="s">
        <v>5</v>
      </c>
      <c r="G18" s="136">
        <v>10</v>
      </c>
      <c r="H18" s="137">
        <f t="shared" si="0"/>
        <v>5</v>
      </c>
      <c r="I18" s="140"/>
      <c r="J18" s="140"/>
      <c r="K18" s="124"/>
      <c r="L18" s="124"/>
      <c r="M18" s="124"/>
      <c r="N18" s="124"/>
      <c r="O18" s="124"/>
      <c r="P18" s="124"/>
      <c r="Q18" s="124"/>
      <c r="R18" s="124"/>
      <c r="S18" s="225"/>
      <c r="T18" s="225"/>
      <c r="U18" s="124"/>
      <c r="V18" s="124"/>
      <c r="W18" s="124"/>
      <c r="X18" s="230"/>
    </row>
    <row r="19" spans="1:82" s="122" customFormat="1" ht="106.5" customHeight="1" x14ac:dyDescent="0.45">
      <c r="A19" s="112">
        <v>16</v>
      </c>
      <c r="B19" s="238">
        <v>3.2</v>
      </c>
      <c r="C19" s="257" t="s">
        <v>506</v>
      </c>
      <c r="D19" s="138" t="s">
        <v>33</v>
      </c>
      <c r="E19" s="140"/>
      <c r="F19" s="140" t="s">
        <v>5</v>
      </c>
      <c r="G19" s="136">
        <v>10</v>
      </c>
      <c r="H19" s="137">
        <f t="shared" si="0"/>
        <v>5</v>
      </c>
      <c r="I19" s="140"/>
      <c r="J19" s="140"/>
      <c r="K19" s="124"/>
      <c r="L19" s="124"/>
      <c r="M19" s="124"/>
      <c r="N19" s="124"/>
      <c r="O19" s="124"/>
      <c r="P19" s="124"/>
      <c r="Q19" s="124"/>
      <c r="R19" s="124"/>
      <c r="S19" s="225"/>
      <c r="T19" s="225"/>
      <c r="U19" s="124"/>
      <c r="V19" s="124"/>
      <c r="W19" s="124"/>
      <c r="X19" s="230"/>
    </row>
    <row r="20" spans="1:82" s="122" customFormat="1" ht="90.75" customHeight="1" x14ac:dyDescent="0.45">
      <c r="A20" s="112">
        <v>17</v>
      </c>
      <c r="B20" s="238" t="s">
        <v>466</v>
      </c>
      <c r="C20" s="257" t="s">
        <v>518</v>
      </c>
      <c r="D20" s="138" t="s">
        <v>33</v>
      </c>
      <c r="E20" s="140"/>
      <c r="F20" s="140" t="s">
        <v>5</v>
      </c>
      <c r="G20" s="136">
        <v>11</v>
      </c>
      <c r="H20" s="137">
        <f t="shared" si="0"/>
        <v>5</v>
      </c>
      <c r="I20" s="140"/>
      <c r="J20" s="140"/>
      <c r="K20" s="124"/>
      <c r="L20" s="124"/>
      <c r="M20" s="124"/>
      <c r="N20" s="124"/>
      <c r="O20" s="124"/>
      <c r="P20" s="124"/>
      <c r="Q20" s="124"/>
      <c r="R20" s="124"/>
      <c r="S20" s="225"/>
      <c r="T20" s="225"/>
      <c r="U20" s="124"/>
      <c r="V20" s="124"/>
      <c r="W20" s="124"/>
      <c r="X20" s="230"/>
    </row>
    <row r="21" spans="1:82" s="122" customFormat="1" ht="69" customHeight="1" x14ac:dyDescent="0.45">
      <c r="A21" s="112">
        <v>18</v>
      </c>
      <c r="B21" s="238">
        <v>3.6</v>
      </c>
      <c r="C21" s="209" t="s">
        <v>21</v>
      </c>
      <c r="D21" s="138" t="s">
        <v>32</v>
      </c>
      <c r="E21" s="140"/>
      <c r="F21" s="140" t="s">
        <v>5</v>
      </c>
      <c r="G21" s="136">
        <v>10</v>
      </c>
      <c r="H21" s="137">
        <f t="shared" si="0"/>
        <v>5</v>
      </c>
      <c r="I21" s="140"/>
      <c r="J21" s="140"/>
      <c r="K21" s="124"/>
      <c r="L21" s="124"/>
      <c r="M21" s="124"/>
      <c r="N21" s="124"/>
      <c r="O21" s="124"/>
      <c r="P21" s="124"/>
      <c r="Q21" s="124"/>
      <c r="R21" s="124"/>
      <c r="S21" s="225"/>
      <c r="T21" s="225"/>
      <c r="U21" s="124"/>
      <c r="V21" s="124"/>
      <c r="W21" s="124"/>
      <c r="X21" s="230"/>
    </row>
    <row r="22" spans="1:82" s="122" customFormat="1" ht="57.75" customHeight="1" x14ac:dyDescent="0.45">
      <c r="A22" s="112">
        <v>19</v>
      </c>
      <c r="B22" s="238" t="s">
        <v>329</v>
      </c>
      <c r="C22" s="209" t="s">
        <v>330</v>
      </c>
      <c r="D22" s="138" t="s">
        <v>31</v>
      </c>
      <c r="E22" s="140"/>
      <c r="F22" s="140" t="s">
        <v>5</v>
      </c>
      <c r="G22" s="136">
        <v>5</v>
      </c>
      <c r="H22" s="137">
        <f t="shared" si="0"/>
        <v>5</v>
      </c>
      <c r="I22" s="140"/>
      <c r="J22" s="140"/>
      <c r="K22" s="124"/>
      <c r="L22" s="124"/>
      <c r="M22" s="124"/>
      <c r="N22" s="124"/>
      <c r="O22" s="124"/>
      <c r="P22" s="124"/>
      <c r="Q22" s="124"/>
      <c r="R22" s="124"/>
      <c r="S22" s="225"/>
      <c r="T22" s="225"/>
      <c r="U22" s="124"/>
      <c r="V22" s="124"/>
      <c r="W22" s="124"/>
      <c r="X22" s="230"/>
    </row>
    <row r="23" spans="1:82" s="122" customFormat="1" ht="69.75" customHeight="1" x14ac:dyDescent="0.45">
      <c r="A23" s="112">
        <v>20</v>
      </c>
      <c r="B23" s="238">
        <v>3.7</v>
      </c>
      <c r="C23" s="209" t="s">
        <v>22</v>
      </c>
      <c r="D23" s="138" t="s">
        <v>31</v>
      </c>
      <c r="E23" s="140"/>
      <c r="F23" s="140" t="s">
        <v>5</v>
      </c>
      <c r="G23" s="136">
        <v>5</v>
      </c>
      <c r="H23" s="137">
        <f t="shared" si="0"/>
        <v>5</v>
      </c>
      <c r="I23" s="140"/>
      <c r="J23" s="140"/>
      <c r="K23" s="124"/>
      <c r="L23" s="124"/>
      <c r="M23" s="124"/>
      <c r="N23" s="124"/>
      <c r="O23" s="124"/>
      <c r="P23" s="124"/>
      <c r="Q23" s="124"/>
      <c r="R23" s="124"/>
      <c r="S23" s="225"/>
      <c r="T23" s="225"/>
      <c r="U23" s="124"/>
      <c r="V23" s="124"/>
      <c r="W23" s="124"/>
      <c r="X23" s="230"/>
    </row>
    <row r="24" spans="1:82" s="122" customFormat="1" ht="28.9" thickBot="1" x14ac:dyDescent="0.5">
      <c r="A24" s="112">
        <v>21</v>
      </c>
      <c r="B24" s="238">
        <v>3.9</v>
      </c>
      <c r="C24" s="347" t="s">
        <v>331</v>
      </c>
      <c r="D24" s="234" t="s">
        <v>31</v>
      </c>
      <c r="E24" s="348"/>
      <c r="F24" s="348" t="s">
        <v>5</v>
      </c>
      <c r="G24" s="349">
        <v>5</v>
      </c>
      <c r="H24" s="350">
        <f t="shared" si="0"/>
        <v>5</v>
      </c>
      <c r="I24" s="348"/>
      <c r="J24" s="348"/>
      <c r="K24" s="351"/>
      <c r="L24" s="351"/>
      <c r="M24" s="351"/>
      <c r="N24" s="351"/>
      <c r="O24" s="351"/>
      <c r="P24" s="351"/>
      <c r="Q24" s="351"/>
      <c r="R24" s="351"/>
      <c r="S24" s="352"/>
      <c r="T24" s="352"/>
      <c r="U24" s="351"/>
      <c r="V24" s="351"/>
      <c r="W24" s="351"/>
      <c r="X24" s="353"/>
    </row>
    <row r="25" spans="1:82" s="122" customFormat="1" ht="78" customHeight="1" x14ac:dyDescent="0.45">
      <c r="A25" s="113">
        <v>22</v>
      </c>
      <c r="B25" s="239">
        <v>4.0999999999999996</v>
      </c>
      <c r="C25" s="273" t="s">
        <v>332</v>
      </c>
      <c r="D25" s="274" t="s">
        <v>32</v>
      </c>
      <c r="E25" s="275"/>
      <c r="F25" s="275" t="s">
        <v>5</v>
      </c>
      <c r="G25" s="276">
        <v>10</v>
      </c>
      <c r="H25" s="277">
        <f t="shared" si="0"/>
        <v>5</v>
      </c>
      <c r="I25" s="275"/>
      <c r="J25" s="275" t="s">
        <v>38</v>
      </c>
      <c r="K25" s="278"/>
      <c r="L25" s="278"/>
      <c r="M25" s="278"/>
      <c r="N25" s="278"/>
      <c r="O25" s="278"/>
      <c r="P25" s="278"/>
      <c r="Q25" s="278"/>
      <c r="R25" s="278"/>
      <c r="S25" s="279"/>
      <c r="T25" s="279"/>
      <c r="U25" s="278"/>
      <c r="V25" s="278"/>
      <c r="W25" s="278"/>
      <c r="X25" s="280"/>
      <c r="CD25" s="6" t="s">
        <v>5</v>
      </c>
    </row>
    <row r="26" spans="1:82" s="122" customFormat="1" ht="102" customHeight="1" x14ac:dyDescent="0.45">
      <c r="A26" s="113">
        <v>23</v>
      </c>
      <c r="B26" s="239">
        <v>4.2</v>
      </c>
      <c r="C26" s="281" t="s">
        <v>452</v>
      </c>
      <c r="D26" s="282" t="s">
        <v>32</v>
      </c>
      <c r="E26" s="283"/>
      <c r="F26" s="283" t="s">
        <v>5</v>
      </c>
      <c r="G26" s="284">
        <v>10</v>
      </c>
      <c r="H26" s="285">
        <f t="shared" si="0"/>
        <v>5</v>
      </c>
      <c r="I26" s="283"/>
      <c r="J26" s="283"/>
      <c r="K26" s="286"/>
      <c r="L26" s="286"/>
      <c r="M26" s="286"/>
      <c r="N26" s="286"/>
      <c r="O26" s="286"/>
      <c r="P26" s="286"/>
      <c r="Q26" s="286"/>
      <c r="R26" s="286"/>
      <c r="S26" s="287"/>
      <c r="T26" s="287"/>
      <c r="U26" s="286"/>
      <c r="V26" s="286"/>
      <c r="W26" s="286"/>
      <c r="X26" s="288"/>
    </row>
    <row r="27" spans="1:82" s="122" customFormat="1" ht="39" customHeight="1" x14ac:dyDescent="0.45">
      <c r="A27" s="113">
        <v>24</v>
      </c>
      <c r="B27" s="239" t="s">
        <v>333</v>
      </c>
      <c r="C27" s="281" t="s">
        <v>335</v>
      </c>
      <c r="D27" s="282" t="s">
        <v>32</v>
      </c>
      <c r="E27" s="283"/>
      <c r="F27" s="283" t="s">
        <v>5</v>
      </c>
      <c r="G27" s="284">
        <v>11</v>
      </c>
      <c r="H27" s="285">
        <f t="shared" si="0"/>
        <v>5</v>
      </c>
      <c r="I27" s="283"/>
      <c r="J27" s="283"/>
      <c r="K27" s="286"/>
      <c r="L27" s="286"/>
      <c r="M27" s="286"/>
      <c r="N27" s="286"/>
      <c r="O27" s="286"/>
      <c r="P27" s="286"/>
      <c r="Q27" s="286"/>
      <c r="R27" s="286"/>
      <c r="S27" s="287"/>
      <c r="T27" s="287"/>
      <c r="U27" s="286"/>
      <c r="V27" s="286"/>
      <c r="W27" s="286"/>
      <c r="X27" s="288"/>
    </row>
    <row r="28" spans="1:82" s="122" customFormat="1" ht="51.75" customHeight="1" x14ac:dyDescent="0.45">
      <c r="A28" s="113">
        <v>25</v>
      </c>
      <c r="B28" s="239" t="s">
        <v>336</v>
      </c>
      <c r="C28" s="281" t="s">
        <v>334</v>
      </c>
      <c r="D28" s="282" t="s">
        <v>32</v>
      </c>
      <c r="E28" s="283"/>
      <c r="F28" s="283" t="s">
        <v>5</v>
      </c>
      <c r="G28" s="284">
        <v>10</v>
      </c>
      <c r="H28" s="285">
        <f t="shared" si="0"/>
        <v>5</v>
      </c>
      <c r="I28" s="283"/>
      <c r="J28" s="283"/>
      <c r="K28" s="286"/>
      <c r="L28" s="286"/>
      <c r="M28" s="286"/>
      <c r="N28" s="286"/>
      <c r="O28" s="286"/>
      <c r="P28" s="286"/>
      <c r="Q28" s="286"/>
      <c r="R28" s="286"/>
      <c r="S28" s="287"/>
      <c r="T28" s="287"/>
      <c r="U28" s="286"/>
      <c r="V28" s="286"/>
      <c r="W28" s="286"/>
      <c r="X28" s="288"/>
    </row>
    <row r="29" spans="1:82" s="122" customFormat="1" ht="71.45" customHeight="1" x14ac:dyDescent="0.45">
      <c r="A29" s="113">
        <v>26</v>
      </c>
      <c r="B29" s="239" t="s">
        <v>337</v>
      </c>
      <c r="C29" s="281" t="s">
        <v>23</v>
      </c>
      <c r="D29" s="282" t="s">
        <v>32</v>
      </c>
      <c r="E29" s="283"/>
      <c r="F29" s="283" t="s">
        <v>5</v>
      </c>
      <c r="G29" s="284">
        <v>10</v>
      </c>
      <c r="H29" s="285">
        <f t="shared" si="0"/>
        <v>5</v>
      </c>
      <c r="I29" s="283"/>
      <c r="J29" s="283"/>
      <c r="K29" s="286"/>
      <c r="L29" s="286"/>
      <c r="M29" s="286"/>
      <c r="N29" s="286"/>
      <c r="O29" s="286"/>
      <c r="P29" s="286"/>
      <c r="Q29" s="286"/>
      <c r="R29" s="286"/>
      <c r="S29" s="287"/>
      <c r="T29" s="287"/>
      <c r="U29" s="286"/>
      <c r="V29" s="286"/>
      <c r="W29" s="286"/>
      <c r="X29" s="288"/>
    </row>
    <row r="30" spans="1:82" s="122" customFormat="1" ht="36.75" customHeight="1" x14ac:dyDescent="0.45">
      <c r="A30" s="113">
        <v>27</v>
      </c>
      <c r="B30" s="239">
        <v>4.3</v>
      </c>
      <c r="C30" s="281" t="s">
        <v>24</v>
      </c>
      <c r="D30" s="282" t="s">
        <v>32</v>
      </c>
      <c r="E30" s="283"/>
      <c r="F30" s="283" t="s">
        <v>5</v>
      </c>
      <c r="G30" s="284">
        <v>10</v>
      </c>
      <c r="H30" s="285">
        <f t="shared" si="0"/>
        <v>5</v>
      </c>
      <c r="I30" s="283"/>
      <c r="J30" s="283"/>
      <c r="K30" s="286"/>
      <c r="L30" s="286"/>
      <c r="M30" s="286"/>
      <c r="N30" s="286"/>
      <c r="O30" s="286"/>
      <c r="P30" s="286"/>
      <c r="Q30" s="286"/>
      <c r="R30" s="286"/>
      <c r="S30" s="287"/>
      <c r="T30" s="287"/>
      <c r="U30" s="286"/>
      <c r="V30" s="286"/>
      <c r="W30" s="286"/>
      <c r="X30" s="288"/>
    </row>
    <row r="31" spans="1:82" s="122" customFormat="1" ht="36" customHeight="1" x14ac:dyDescent="0.45">
      <c r="A31" s="113">
        <v>28</v>
      </c>
      <c r="B31" s="239" t="s">
        <v>338</v>
      </c>
      <c r="C31" s="281" t="s">
        <v>25</v>
      </c>
      <c r="D31" s="282" t="s">
        <v>32</v>
      </c>
      <c r="E31" s="283"/>
      <c r="F31" s="283" t="s">
        <v>5</v>
      </c>
      <c r="G31" s="284">
        <v>10</v>
      </c>
      <c r="H31" s="285">
        <f t="shared" si="0"/>
        <v>5</v>
      </c>
      <c r="I31" s="283"/>
      <c r="J31" s="283"/>
      <c r="K31" s="286"/>
      <c r="L31" s="286"/>
      <c r="M31" s="286"/>
      <c r="N31" s="286"/>
      <c r="O31" s="286"/>
      <c r="P31" s="286"/>
      <c r="Q31" s="286"/>
      <c r="R31" s="286"/>
      <c r="S31" s="287"/>
      <c r="T31" s="287"/>
      <c r="U31" s="286"/>
      <c r="V31" s="286"/>
      <c r="W31" s="286"/>
      <c r="X31" s="288"/>
    </row>
    <row r="32" spans="1:82" s="122" customFormat="1" ht="69.75" customHeight="1" x14ac:dyDescent="0.45">
      <c r="A32" s="113">
        <v>29</v>
      </c>
      <c r="B32" s="239">
        <v>4.5999999999999996</v>
      </c>
      <c r="C32" s="281" t="s">
        <v>28</v>
      </c>
      <c r="D32" s="282" t="s">
        <v>32</v>
      </c>
      <c r="E32" s="283"/>
      <c r="F32" s="283" t="s">
        <v>5</v>
      </c>
      <c r="G32" s="284">
        <v>10</v>
      </c>
      <c r="H32" s="285">
        <f t="shared" si="0"/>
        <v>5</v>
      </c>
      <c r="I32" s="283"/>
      <c r="J32" s="283"/>
      <c r="K32" s="286"/>
      <c r="L32" s="286"/>
      <c r="M32" s="286"/>
      <c r="N32" s="286"/>
      <c r="O32" s="286"/>
      <c r="P32" s="286"/>
      <c r="Q32" s="286"/>
      <c r="R32" s="286"/>
      <c r="S32" s="287"/>
      <c r="T32" s="287"/>
      <c r="U32" s="286"/>
      <c r="V32" s="286"/>
      <c r="W32" s="286"/>
      <c r="X32" s="288"/>
    </row>
    <row r="33" spans="1:82" s="122" customFormat="1" ht="70.900000000000006" customHeight="1" x14ac:dyDescent="0.45">
      <c r="A33" s="113">
        <v>30</v>
      </c>
      <c r="B33" s="239">
        <v>4.9000000000000004</v>
      </c>
      <c r="C33" s="281" t="s">
        <v>45</v>
      </c>
      <c r="D33" s="282" t="s">
        <v>32</v>
      </c>
      <c r="E33" s="283"/>
      <c r="F33" s="283" t="s">
        <v>5</v>
      </c>
      <c r="G33" s="284">
        <v>10</v>
      </c>
      <c r="H33" s="285">
        <f t="shared" si="0"/>
        <v>5</v>
      </c>
      <c r="I33" s="283"/>
      <c r="J33" s="363"/>
      <c r="K33" s="286"/>
      <c r="L33" s="286"/>
      <c r="M33" s="286"/>
      <c r="N33" s="286"/>
      <c r="O33" s="286"/>
      <c r="P33" s="286"/>
      <c r="Q33" s="286"/>
      <c r="R33" s="286"/>
      <c r="S33" s="287"/>
      <c r="T33" s="287"/>
      <c r="U33" s="286"/>
      <c r="V33" s="286"/>
      <c r="W33" s="286"/>
      <c r="X33" s="288"/>
    </row>
    <row r="34" spans="1:82" s="122" customFormat="1" ht="55.5" customHeight="1" x14ac:dyDescent="0.45">
      <c r="A34" s="113">
        <v>31</v>
      </c>
      <c r="B34" s="239" t="s">
        <v>341</v>
      </c>
      <c r="C34" s="281" t="s">
        <v>46</v>
      </c>
      <c r="D34" s="282" t="s">
        <v>32</v>
      </c>
      <c r="E34" s="283"/>
      <c r="F34" s="283" t="s">
        <v>5</v>
      </c>
      <c r="G34" s="284">
        <v>10</v>
      </c>
      <c r="H34" s="285">
        <f t="shared" si="0"/>
        <v>5</v>
      </c>
      <c r="I34" s="283"/>
      <c r="J34" s="363"/>
      <c r="K34" s="286"/>
      <c r="L34" s="286"/>
      <c r="M34" s="286"/>
      <c r="N34" s="286"/>
      <c r="O34" s="286"/>
      <c r="P34" s="286"/>
      <c r="Q34" s="286"/>
      <c r="R34" s="286"/>
      <c r="S34" s="287"/>
      <c r="T34" s="287"/>
      <c r="U34" s="286"/>
      <c r="V34" s="286"/>
      <c r="W34" s="286"/>
      <c r="X34" s="288"/>
    </row>
    <row r="35" spans="1:82" s="122" customFormat="1" ht="36.75" customHeight="1" x14ac:dyDescent="0.45">
      <c r="A35" s="113">
        <v>32</v>
      </c>
      <c r="B35" s="239">
        <v>4.13</v>
      </c>
      <c r="C35" s="281" t="s">
        <v>52</v>
      </c>
      <c r="D35" s="282" t="s">
        <v>32</v>
      </c>
      <c r="E35" s="283"/>
      <c r="F35" s="283" t="s">
        <v>5</v>
      </c>
      <c r="G35" s="284">
        <v>10</v>
      </c>
      <c r="H35" s="285">
        <f t="shared" si="0"/>
        <v>5</v>
      </c>
      <c r="I35" s="283"/>
      <c r="J35" s="363"/>
      <c r="K35" s="286"/>
      <c r="L35" s="286"/>
      <c r="M35" s="286"/>
      <c r="N35" s="286"/>
      <c r="O35" s="286"/>
      <c r="P35" s="286"/>
      <c r="Q35" s="286"/>
      <c r="R35" s="286"/>
      <c r="S35" s="287"/>
      <c r="T35" s="287"/>
      <c r="U35" s="286"/>
      <c r="V35" s="286"/>
      <c r="W35" s="286"/>
      <c r="X35" s="288"/>
    </row>
    <row r="36" spans="1:82" s="122" customFormat="1" ht="86.45" customHeight="1" x14ac:dyDescent="0.45">
      <c r="A36" s="113">
        <v>33</v>
      </c>
      <c r="B36" s="239" t="s">
        <v>467</v>
      </c>
      <c r="C36" s="281" t="s">
        <v>51</v>
      </c>
      <c r="D36" s="282" t="s">
        <v>32</v>
      </c>
      <c r="E36" s="283"/>
      <c r="F36" s="283" t="s">
        <v>5</v>
      </c>
      <c r="G36" s="284">
        <v>10</v>
      </c>
      <c r="H36" s="285">
        <f t="shared" si="0"/>
        <v>5</v>
      </c>
      <c r="I36" s="283"/>
      <c r="J36" s="363"/>
      <c r="K36" s="286"/>
      <c r="L36" s="286"/>
      <c r="M36" s="286"/>
      <c r="N36" s="286"/>
      <c r="O36" s="286"/>
      <c r="P36" s="286"/>
      <c r="Q36" s="286"/>
      <c r="R36" s="286"/>
      <c r="S36" s="287"/>
      <c r="T36" s="287"/>
      <c r="U36" s="286"/>
      <c r="V36" s="286"/>
      <c r="W36" s="286"/>
      <c r="X36" s="288"/>
    </row>
    <row r="37" spans="1:82" s="122" customFormat="1" ht="118.5" customHeight="1" x14ac:dyDescent="0.45">
      <c r="A37" s="113">
        <v>34</v>
      </c>
      <c r="B37" s="239">
        <v>4.5</v>
      </c>
      <c r="C37" s="281" t="s">
        <v>26</v>
      </c>
      <c r="D37" s="282" t="s">
        <v>53</v>
      </c>
      <c r="E37" s="283"/>
      <c r="F37" s="283" t="s">
        <v>5</v>
      </c>
      <c r="G37" s="284">
        <v>10</v>
      </c>
      <c r="H37" s="285">
        <f t="shared" si="0"/>
        <v>5</v>
      </c>
      <c r="I37" s="283"/>
      <c r="J37" s="363"/>
      <c r="K37" s="286"/>
      <c r="L37" s="286"/>
      <c r="M37" s="286"/>
      <c r="N37" s="286"/>
      <c r="O37" s="286"/>
      <c r="P37" s="286"/>
      <c r="Q37" s="286"/>
      <c r="R37" s="286"/>
      <c r="S37" s="287"/>
      <c r="T37" s="287"/>
      <c r="U37" s="286"/>
      <c r="V37" s="286"/>
      <c r="W37" s="286"/>
      <c r="X37" s="288"/>
    </row>
    <row r="38" spans="1:82" s="122" customFormat="1" ht="33" customHeight="1" x14ac:dyDescent="0.45">
      <c r="A38" s="113">
        <v>35</v>
      </c>
      <c r="B38" s="239" t="s">
        <v>339</v>
      </c>
      <c r="C38" s="281" t="s">
        <v>27</v>
      </c>
      <c r="D38" s="282" t="s">
        <v>35</v>
      </c>
      <c r="E38" s="283"/>
      <c r="F38" s="283" t="s">
        <v>5</v>
      </c>
      <c r="G38" s="284">
        <v>10</v>
      </c>
      <c r="H38" s="285">
        <f t="shared" si="0"/>
        <v>5</v>
      </c>
      <c r="I38" s="283"/>
      <c r="J38" s="363"/>
      <c r="K38" s="286"/>
      <c r="L38" s="286"/>
      <c r="M38" s="286"/>
      <c r="N38" s="286"/>
      <c r="O38" s="286"/>
      <c r="P38" s="286"/>
      <c r="Q38" s="286"/>
      <c r="R38" s="286"/>
      <c r="S38" s="287"/>
      <c r="T38" s="287"/>
      <c r="U38" s="286"/>
      <c r="V38" s="286"/>
      <c r="W38" s="286"/>
      <c r="X38" s="288"/>
    </row>
    <row r="39" spans="1:82" s="122" customFormat="1" ht="34.9" customHeight="1" x14ac:dyDescent="0.45">
      <c r="A39" s="113">
        <v>36</v>
      </c>
      <c r="B39" s="239">
        <v>4.7</v>
      </c>
      <c r="C39" s="281" t="s">
        <v>29</v>
      </c>
      <c r="D39" s="282" t="s">
        <v>33</v>
      </c>
      <c r="E39" s="283"/>
      <c r="F39" s="283" t="s">
        <v>5</v>
      </c>
      <c r="G39" s="284">
        <v>10</v>
      </c>
      <c r="H39" s="285">
        <f t="shared" si="0"/>
        <v>5</v>
      </c>
      <c r="I39" s="283"/>
      <c r="J39" s="363"/>
      <c r="K39" s="286"/>
      <c r="L39" s="286"/>
      <c r="M39" s="286"/>
      <c r="N39" s="286"/>
      <c r="O39" s="286"/>
      <c r="P39" s="286"/>
      <c r="Q39" s="286"/>
      <c r="R39" s="286"/>
      <c r="S39" s="286"/>
      <c r="T39" s="286"/>
      <c r="U39" s="286"/>
      <c r="V39" s="286"/>
      <c r="W39" s="286"/>
      <c r="X39" s="288"/>
    </row>
    <row r="40" spans="1:82" s="122" customFormat="1" ht="34.15" customHeight="1" x14ac:dyDescent="0.45">
      <c r="A40" s="113">
        <v>37</v>
      </c>
      <c r="B40" s="239">
        <v>4.8</v>
      </c>
      <c r="C40" s="281" t="s">
        <v>43</v>
      </c>
      <c r="D40" s="282" t="s">
        <v>33</v>
      </c>
      <c r="E40" s="283"/>
      <c r="F40" s="283" t="s">
        <v>5</v>
      </c>
      <c r="G40" s="284">
        <v>10</v>
      </c>
      <c r="H40" s="285">
        <f t="shared" si="0"/>
        <v>5</v>
      </c>
      <c r="I40" s="283"/>
      <c r="J40" s="363"/>
      <c r="K40" s="286"/>
      <c r="L40" s="286"/>
      <c r="M40" s="286"/>
      <c r="N40" s="286"/>
      <c r="O40" s="286"/>
      <c r="P40" s="286"/>
      <c r="Q40" s="286"/>
      <c r="R40" s="286"/>
      <c r="S40" s="286"/>
      <c r="T40" s="286"/>
      <c r="U40" s="286"/>
      <c r="V40" s="286"/>
      <c r="W40" s="286"/>
      <c r="X40" s="288"/>
    </row>
    <row r="41" spans="1:82" s="122" customFormat="1" ht="55.9" customHeight="1" x14ac:dyDescent="0.45">
      <c r="A41" s="113">
        <v>38</v>
      </c>
      <c r="B41" s="239" t="s">
        <v>340</v>
      </c>
      <c r="C41" s="281" t="s">
        <v>44</v>
      </c>
      <c r="D41" s="282" t="s">
        <v>33</v>
      </c>
      <c r="E41" s="283"/>
      <c r="F41" s="283" t="s">
        <v>5</v>
      </c>
      <c r="G41" s="284">
        <v>10</v>
      </c>
      <c r="H41" s="285">
        <f t="shared" si="0"/>
        <v>5</v>
      </c>
      <c r="I41" s="283"/>
      <c r="J41" s="363"/>
      <c r="K41" s="286"/>
      <c r="L41" s="286"/>
      <c r="M41" s="286"/>
      <c r="N41" s="286"/>
      <c r="O41" s="286"/>
      <c r="P41" s="286"/>
      <c r="Q41" s="286"/>
      <c r="R41" s="286"/>
      <c r="S41" s="286"/>
      <c r="T41" s="286"/>
      <c r="U41" s="286"/>
      <c r="V41" s="286"/>
      <c r="W41" s="286"/>
      <c r="X41" s="288"/>
    </row>
    <row r="42" spans="1:82" s="122" customFormat="1" ht="71.25" customHeight="1" x14ac:dyDescent="0.45">
      <c r="A42" s="113">
        <v>39</v>
      </c>
      <c r="B42" s="240" t="s">
        <v>342</v>
      </c>
      <c r="C42" s="281" t="s">
        <v>119</v>
      </c>
      <c r="D42" s="282" t="s">
        <v>33</v>
      </c>
      <c r="E42" s="283"/>
      <c r="F42" s="283" t="s">
        <v>5</v>
      </c>
      <c r="G42" s="284">
        <v>10</v>
      </c>
      <c r="H42" s="285">
        <f t="shared" si="0"/>
        <v>5</v>
      </c>
      <c r="I42" s="283"/>
      <c r="J42" s="363"/>
      <c r="K42" s="286"/>
      <c r="L42" s="286"/>
      <c r="M42" s="286"/>
      <c r="N42" s="286"/>
      <c r="O42" s="286"/>
      <c r="P42" s="286"/>
      <c r="Q42" s="286"/>
      <c r="R42" s="286"/>
      <c r="S42" s="286"/>
      <c r="T42" s="286"/>
      <c r="U42" s="286"/>
      <c r="V42" s="286"/>
      <c r="W42" s="286"/>
      <c r="X42" s="288"/>
    </row>
    <row r="43" spans="1:82" s="122" customFormat="1" ht="54" customHeight="1" x14ac:dyDescent="0.45">
      <c r="A43" s="113">
        <v>40</v>
      </c>
      <c r="B43" s="239">
        <v>4.4000000000000004</v>
      </c>
      <c r="C43" s="281" t="s">
        <v>174</v>
      </c>
      <c r="D43" s="282" t="s">
        <v>31</v>
      </c>
      <c r="E43" s="283"/>
      <c r="F43" s="283" t="s">
        <v>5</v>
      </c>
      <c r="G43" s="284">
        <v>5</v>
      </c>
      <c r="H43" s="285">
        <f t="shared" si="0"/>
        <v>5</v>
      </c>
      <c r="I43" s="283"/>
      <c r="J43" s="283"/>
      <c r="K43" s="286"/>
      <c r="L43" s="286"/>
      <c r="M43" s="286"/>
      <c r="N43" s="286"/>
      <c r="O43" s="286"/>
      <c r="P43" s="286"/>
      <c r="Q43" s="286"/>
      <c r="R43" s="286"/>
      <c r="S43" s="286"/>
      <c r="T43" s="286"/>
      <c r="U43" s="286"/>
      <c r="V43" s="286"/>
      <c r="W43" s="286"/>
      <c r="X43" s="288"/>
    </row>
    <row r="44" spans="1:82" s="122" customFormat="1" ht="70.5" customHeight="1" x14ac:dyDescent="0.45">
      <c r="A44" s="113">
        <v>41</v>
      </c>
      <c r="B44" s="239">
        <v>4.1100000000000003</v>
      </c>
      <c r="C44" s="281" t="s">
        <v>47</v>
      </c>
      <c r="D44" s="282" t="s">
        <v>31</v>
      </c>
      <c r="E44" s="283"/>
      <c r="F44" s="283" t="s">
        <v>5</v>
      </c>
      <c r="G44" s="284">
        <v>5</v>
      </c>
      <c r="H44" s="285">
        <f t="shared" si="0"/>
        <v>5</v>
      </c>
      <c r="I44" s="283"/>
      <c r="J44" s="283"/>
      <c r="K44" s="286"/>
      <c r="L44" s="286"/>
      <c r="M44" s="286"/>
      <c r="N44" s="286"/>
      <c r="O44" s="286"/>
      <c r="P44" s="286"/>
      <c r="Q44" s="286"/>
      <c r="R44" s="286"/>
      <c r="S44" s="286"/>
      <c r="T44" s="286"/>
      <c r="U44" s="286"/>
      <c r="V44" s="286"/>
      <c r="W44" s="286"/>
      <c r="X44" s="288"/>
    </row>
    <row r="45" spans="1:82" s="122" customFormat="1" ht="36.75" customHeight="1" x14ac:dyDescent="0.45">
      <c r="A45" s="113">
        <v>42</v>
      </c>
      <c r="B45" s="239">
        <v>4.12</v>
      </c>
      <c r="C45" s="281" t="s">
        <v>48</v>
      </c>
      <c r="D45" s="282" t="s">
        <v>31</v>
      </c>
      <c r="E45" s="283"/>
      <c r="F45" s="283" t="s">
        <v>5</v>
      </c>
      <c r="G45" s="284">
        <v>5</v>
      </c>
      <c r="H45" s="285">
        <f t="shared" si="0"/>
        <v>5</v>
      </c>
      <c r="I45" s="283"/>
      <c r="J45" s="283"/>
      <c r="K45" s="286"/>
      <c r="L45" s="286"/>
      <c r="M45" s="286"/>
      <c r="N45" s="286"/>
      <c r="O45" s="286"/>
      <c r="P45" s="286"/>
      <c r="Q45" s="286"/>
      <c r="R45" s="286"/>
      <c r="S45" s="286"/>
      <c r="T45" s="286"/>
      <c r="U45" s="286"/>
      <c r="V45" s="286"/>
      <c r="W45" s="286"/>
      <c r="X45" s="288"/>
    </row>
    <row r="46" spans="1:82" s="122" customFormat="1" ht="34.5" customHeight="1" x14ac:dyDescent="0.45">
      <c r="A46" s="113">
        <v>43</v>
      </c>
      <c r="B46" s="239" t="s">
        <v>343</v>
      </c>
      <c r="C46" s="281" t="s">
        <v>49</v>
      </c>
      <c r="D46" s="282" t="s">
        <v>31</v>
      </c>
      <c r="E46" s="283"/>
      <c r="F46" s="283" t="s">
        <v>5</v>
      </c>
      <c r="G46" s="284">
        <v>5</v>
      </c>
      <c r="H46" s="285">
        <f t="shared" si="0"/>
        <v>5</v>
      </c>
      <c r="I46" s="283"/>
      <c r="J46" s="283"/>
      <c r="K46" s="286"/>
      <c r="L46" s="286"/>
      <c r="M46" s="286"/>
      <c r="N46" s="286"/>
      <c r="O46" s="286"/>
      <c r="P46" s="286"/>
      <c r="Q46" s="286"/>
      <c r="R46" s="286"/>
      <c r="S46" s="286"/>
      <c r="T46" s="286"/>
      <c r="U46" s="286"/>
      <c r="V46" s="286"/>
      <c r="W46" s="286"/>
      <c r="X46" s="288"/>
    </row>
    <row r="47" spans="1:82" s="122" customFormat="1" ht="33" customHeight="1" thickBot="1" x14ac:dyDescent="0.5">
      <c r="A47" s="113">
        <v>44</v>
      </c>
      <c r="B47" s="239" t="s">
        <v>468</v>
      </c>
      <c r="C47" s="355" t="s">
        <v>50</v>
      </c>
      <c r="D47" s="356" t="s">
        <v>31</v>
      </c>
      <c r="E47" s="357"/>
      <c r="F47" s="357" t="s">
        <v>5</v>
      </c>
      <c r="G47" s="358">
        <v>5</v>
      </c>
      <c r="H47" s="359">
        <f t="shared" si="0"/>
        <v>5</v>
      </c>
      <c r="I47" s="357"/>
      <c r="J47" s="357"/>
      <c r="K47" s="360"/>
      <c r="L47" s="360"/>
      <c r="M47" s="360"/>
      <c r="N47" s="360"/>
      <c r="O47" s="360"/>
      <c r="P47" s="360"/>
      <c r="Q47" s="360"/>
      <c r="R47" s="360"/>
      <c r="S47" s="360"/>
      <c r="T47" s="360"/>
      <c r="U47" s="360"/>
      <c r="V47" s="360"/>
      <c r="W47" s="360"/>
      <c r="X47" s="362"/>
    </row>
    <row r="48" spans="1:82" s="122" customFormat="1" ht="90" customHeight="1" x14ac:dyDescent="0.45">
      <c r="A48" s="162">
        <v>45</v>
      </c>
      <c r="B48" s="241">
        <v>5.0999999999999996</v>
      </c>
      <c r="C48" s="204" t="s">
        <v>344</v>
      </c>
      <c r="D48" s="56" t="s">
        <v>32</v>
      </c>
      <c r="E48" s="205"/>
      <c r="F48" s="256" t="s">
        <v>5</v>
      </c>
      <c r="G48" s="206">
        <v>10</v>
      </c>
      <c r="H48" s="207">
        <f t="shared" si="0"/>
        <v>5</v>
      </c>
      <c r="I48" s="256"/>
      <c r="J48" s="256" t="s">
        <v>38</v>
      </c>
      <c r="K48" s="227"/>
      <c r="L48" s="227"/>
      <c r="M48" s="227"/>
      <c r="N48" s="227"/>
      <c r="O48" s="227"/>
      <c r="P48" s="227"/>
      <c r="Q48" s="227"/>
      <c r="R48" s="227"/>
      <c r="S48" s="228"/>
      <c r="T48" s="228"/>
      <c r="U48" s="227"/>
      <c r="V48" s="227"/>
      <c r="W48" s="227"/>
      <c r="X48" s="229"/>
      <c r="CD48" s="6" t="s">
        <v>5</v>
      </c>
    </row>
    <row r="49" spans="1:82" s="122" customFormat="1" ht="56.25" customHeight="1" x14ac:dyDescent="0.45">
      <c r="A49" s="162">
        <v>46</v>
      </c>
      <c r="B49" s="241">
        <v>5.2</v>
      </c>
      <c r="C49" s="257" t="s">
        <v>470</v>
      </c>
      <c r="D49" s="138" t="s">
        <v>32</v>
      </c>
      <c r="E49" s="51"/>
      <c r="F49" s="140" t="s">
        <v>5</v>
      </c>
      <c r="G49" s="136">
        <v>11</v>
      </c>
      <c r="H49" s="137">
        <f t="shared" si="0"/>
        <v>5</v>
      </c>
      <c r="I49" s="140"/>
      <c r="J49" s="140"/>
      <c r="K49" s="124"/>
      <c r="L49" s="124"/>
      <c r="M49" s="124"/>
      <c r="N49" s="124"/>
      <c r="O49" s="124"/>
      <c r="P49" s="124"/>
      <c r="Q49" s="124"/>
      <c r="R49" s="124"/>
      <c r="S49" s="225"/>
      <c r="T49" s="225"/>
      <c r="U49" s="124"/>
      <c r="V49" s="124"/>
      <c r="W49" s="124"/>
      <c r="X49" s="230"/>
      <c r="CD49" s="6"/>
    </row>
    <row r="50" spans="1:82" s="122" customFormat="1" ht="67.5" x14ac:dyDescent="0.45">
      <c r="A50" s="162">
        <v>47</v>
      </c>
      <c r="B50" s="241">
        <v>5.4</v>
      </c>
      <c r="C50" s="209" t="s">
        <v>54</v>
      </c>
      <c r="D50" s="138" t="s">
        <v>32</v>
      </c>
      <c r="E50" s="51"/>
      <c r="F50" s="140" t="s">
        <v>5</v>
      </c>
      <c r="G50" s="136">
        <v>10</v>
      </c>
      <c r="H50" s="137">
        <f t="shared" si="0"/>
        <v>5</v>
      </c>
      <c r="I50" s="140"/>
      <c r="J50" s="140"/>
      <c r="K50" s="124"/>
      <c r="L50" s="124"/>
      <c r="M50" s="124"/>
      <c r="N50" s="124"/>
      <c r="O50" s="124"/>
      <c r="P50" s="124"/>
      <c r="Q50" s="124"/>
      <c r="R50" s="124"/>
      <c r="S50" s="225"/>
      <c r="T50" s="225"/>
      <c r="U50" s="124"/>
      <c r="V50" s="124"/>
      <c r="W50" s="124"/>
      <c r="X50" s="230"/>
    </row>
    <row r="51" spans="1:82" s="122" customFormat="1" ht="90.75" customHeight="1" x14ac:dyDescent="0.45">
      <c r="A51" s="162">
        <v>48</v>
      </c>
      <c r="B51" s="241" t="s">
        <v>356</v>
      </c>
      <c r="C51" s="209" t="s">
        <v>55</v>
      </c>
      <c r="D51" s="138" t="s">
        <v>32</v>
      </c>
      <c r="E51" s="51"/>
      <c r="F51" s="140" t="s">
        <v>5</v>
      </c>
      <c r="G51" s="136">
        <v>10</v>
      </c>
      <c r="H51" s="137">
        <f t="shared" si="0"/>
        <v>5</v>
      </c>
      <c r="I51" s="140"/>
      <c r="J51" s="140"/>
      <c r="K51" s="124"/>
      <c r="L51" s="124"/>
      <c r="M51" s="124"/>
      <c r="N51" s="124"/>
      <c r="O51" s="124"/>
      <c r="P51" s="124"/>
      <c r="Q51" s="124"/>
      <c r="R51" s="124"/>
      <c r="S51" s="225"/>
      <c r="T51" s="225"/>
      <c r="U51" s="124"/>
      <c r="V51" s="124"/>
      <c r="W51" s="124"/>
      <c r="X51" s="230"/>
    </row>
    <row r="52" spans="1:82" s="122" customFormat="1" ht="129.75" customHeight="1" x14ac:dyDescent="0.45">
      <c r="A52" s="162">
        <v>49</v>
      </c>
      <c r="B52" s="241">
        <v>5.22</v>
      </c>
      <c r="C52" s="257" t="s">
        <v>519</v>
      </c>
      <c r="D52" s="138" t="s">
        <v>32</v>
      </c>
      <c r="E52" s="51"/>
      <c r="F52" s="140" t="s">
        <v>5</v>
      </c>
      <c r="G52" s="136">
        <v>10</v>
      </c>
      <c r="H52" s="137">
        <f t="shared" si="0"/>
        <v>5</v>
      </c>
      <c r="I52" s="140"/>
      <c r="J52" s="140"/>
      <c r="K52" s="124"/>
      <c r="L52" s="124"/>
      <c r="M52" s="124"/>
      <c r="N52" s="124"/>
      <c r="O52" s="124"/>
      <c r="P52" s="124"/>
      <c r="Q52" s="124"/>
      <c r="R52" s="124"/>
      <c r="S52" s="225"/>
      <c r="T52" s="225"/>
      <c r="U52" s="124"/>
      <c r="V52" s="124"/>
      <c r="W52" s="124"/>
      <c r="X52" s="230"/>
    </row>
    <row r="53" spans="1:82" s="122" customFormat="1" ht="106.5" customHeight="1" x14ac:dyDescent="0.45">
      <c r="A53" s="162">
        <v>50</v>
      </c>
      <c r="B53" s="241" t="s">
        <v>472</v>
      </c>
      <c r="C53" s="257" t="s">
        <v>507</v>
      </c>
      <c r="D53" s="138" t="s">
        <v>32</v>
      </c>
      <c r="E53" s="51"/>
      <c r="F53" s="140" t="s">
        <v>5</v>
      </c>
      <c r="G53" s="136">
        <v>11</v>
      </c>
      <c r="H53" s="137">
        <f t="shared" si="0"/>
        <v>5</v>
      </c>
      <c r="I53" s="140"/>
      <c r="J53" s="140"/>
      <c r="K53" s="124"/>
      <c r="L53" s="124"/>
      <c r="M53" s="124"/>
      <c r="N53" s="124"/>
      <c r="O53" s="124"/>
      <c r="P53" s="124"/>
      <c r="Q53" s="124"/>
      <c r="R53" s="124"/>
      <c r="S53" s="225"/>
      <c r="T53" s="225"/>
      <c r="U53" s="124"/>
      <c r="V53" s="124"/>
      <c r="W53" s="124"/>
      <c r="X53" s="230"/>
    </row>
    <row r="54" spans="1:82" s="122" customFormat="1" ht="69" customHeight="1" x14ac:dyDescent="0.45">
      <c r="A54" s="162">
        <v>51</v>
      </c>
      <c r="B54" s="241">
        <v>5.29</v>
      </c>
      <c r="C54" s="209" t="s">
        <v>357</v>
      </c>
      <c r="D54" s="138" t="s">
        <v>32</v>
      </c>
      <c r="E54" s="51"/>
      <c r="F54" s="140" t="s">
        <v>5</v>
      </c>
      <c r="G54" s="136">
        <v>5</v>
      </c>
      <c r="H54" s="137">
        <f t="shared" si="0"/>
        <v>5</v>
      </c>
      <c r="I54" s="140"/>
      <c r="J54" s="55"/>
      <c r="K54" s="124"/>
      <c r="L54" s="124"/>
      <c r="M54" s="124"/>
      <c r="N54" s="124"/>
      <c r="O54" s="124"/>
      <c r="P54" s="124"/>
      <c r="Q54" s="124"/>
      <c r="R54" s="124"/>
      <c r="S54" s="124"/>
      <c r="T54" s="124"/>
      <c r="U54" s="124"/>
      <c r="V54" s="124"/>
      <c r="W54" s="124"/>
      <c r="X54" s="230"/>
    </row>
    <row r="55" spans="1:82" s="122" customFormat="1" ht="122.25" customHeight="1" x14ac:dyDescent="0.45">
      <c r="A55" s="162">
        <v>52</v>
      </c>
      <c r="B55" s="241">
        <v>5.3</v>
      </c>
      <c r="C55" s="209" t="s">
        <v>56</v>
      </c>
      <c r="D55" s="138" t="s">
        <v>33</v>
      </c>
      <c r="E55" s="51"/>
      <c r="F55" s="140" t="s">
        <v>5</v>
      </c>
      <c r="G55" s="136">
        <v>10</v>
      </c>
      <c r="H55" s="137">
        <f t="shared" si="0"/>
        <v>5</v>
      </c>
      <c r="I55" s="140"/>
      <c r="J55" s="140"/>
      <c r="K55" s="124"/>
      <c r="L55" s="124"/>
      <c r="M55" s="124"/>
      <c r="N55" s="124"/>
      <c r="O55" s="124"/>
      <c r="P55" s="124"/>
      <c r="Q55" s="124"/>
      <c r="R55" s="124"/>
      <c r="S55" s="225"/>
      <c r="T55" s="225"/>
      <c r="U55" s="124"/>
      <c r="V55" s="124"/>
      <c r="W55" s="124"/>
      <c r="X55" s="230"/>
    </row>
    <row r="56" spans="1:82" s="122" customFormat="1" ht="175.5" x14ac:dyDescent="0.45">
      <c r="A56" s="162">
        <v>53</v>
      </c>
      <c r="B56" s="241" t="s">
        <v>345</v>
      </c>
      <c r="C56" s="209" t="s">
        <v>57</v>
      </c>
      <c r="D56" s="138" t="s">
        <v>33</v>
      </c>
      <c r="E56" s="51"/>
      <c r="F56" s="140" t="s">
        <v>5</v>
      </c>
      <c r="G56" s="136">
        <v>10</v>
      </c>
      <c r="H56" s="137">
        <f t="shared" si="0"/>
        <v>5</v>
      </c>
      <c r="I56" s="140"/>
      <c r="J56" s="140" t="s">
        <v>308</v>
      </c>
      <c r="K56" s="124"/>
      <c r="L56" s="124"/>
      <c r="M56" s="124"/>
      <c r="N56" s="124"/>
      <c r="O56" s="124"/>
      <c r="P56" s="124"/>
      <c r="Q56" s="124"/>
      <c r="R56" s="124"/>
      <c r="S56" s="225"/>
      <c r="T56" s="225"/>
      <c r="U56" s="124"/>
      <c r="V56" s="124"/>
      <c r="W56" s="124"/>
      <c r="X56" s="230"/>
    </row>
    <row r="57" spans="1:82" s="122" customFormat="1" ht="28.5" x14ac:dyDescent="0.45">
      <c r="A57" s="162">
        <v>54</v>
      </c>
      <c r="B57" s="241" t="s">
        <v>346</v>
      </c>
      <c r="C57" s="209" t="s">
        <v>58</v>
      </c>
      <c r="D57" s="138" t="s">
        <v>33</v>
      </c>
      <c r="E57" s="51"/>
      <c r="F57" s="140" t="s">
        <v>5</v>
      </c>
      <c r="G57" s="136">
        <v>10</v>
      </c>
      <c r="H57" s="137">
        <f t="shared" si="0"/>
        <v>5</v>
      </c>
      <c r="I57" s="140"/>
      <c r="J57" s="140"/>
      <c r="K57" s="124"/>
      <c r="L57" s="124"/>
      <c r="M57" s="124"/>
      <c r="N57" s="124"/>
      <c r="O57" s="124"/>
      <c r="P57" s="124"/>
      <c r="Q57" s="124"/>
      <c r="R57" s="124"/>
      <c r="S57" s="225"/>
      <c r="T57" s="225"/>
      <c r="U57" s="124"/>
      <c r="V57" s="124"/>
      <c r="W57" s="124"/>
      <c r="X57" s="230"/>
    </row>
    <row r="58" spans="1:82" s="122" customFormat="1" ht="205.5" customHeight="1" x14ac:dyDescent="0.45">
      <c r="A58" s="162">
        <v>55</v>
      </c>
      <c r="B58" s="241" t="s">
        <v>347</v>
      </c>
      <c r="C58" s="209" t="s">
        <v>59</v>
      </c>
      <c r="D58" s="138" t="s">
        <v>33</v>
      </c>
      <c r="E58" s="51"/>
      <c r="F58" s="140" t="s">
        <v>5</v>
      </c>
      <c r="G58" s="136">
        <v>10</v>
      </c>
      <c r="H58" s="137">
        <f t="shared" si="0"/>
        <v>5</v>
      </c>
      <c r="I58" s="140"/>
      <c r="J58" s="55"/>
      <c r="K58" s="124"/>
      <c r="L58" s="124"/>
      <c r="M58" s="124"/>
      <c r="N58" s="124"/>
      <c r="O58" s="124"/>
      <c r="P58" s="124"/>
      <c r="Q58" s="124"/>
      <c r="R58" s="124"/>
      <c r="S58" s="225"/>
      <c r="T58" s="225"/>
      <c r="U58" s="124"/>
      <c r="V58" s="124"/>
      <c r="W58" s="124"/>
      <c r="X58" s="230"/>
    </row>
    <row r="59" spans="1:82" s="122" customFormat="1" ht="189" x14ac:dyDescent="0.45">
      <c r="A59" s="162">
        <v>56</v>
      </c>
      <c r="B59" s="241" t="s">
        <v>348</v>
      </c>
      <c r="C59" s="209" t="s">
        <v>60</v>
      </c>
      <c r="D59" s="138" t="s">
        <v>33</v>
      </c>
      <c r="E59" s="51"/>
      <c r="F59" s="140" t="s">
        <v>5</v>
      </c>
      <c r="G59" s="136">
        <v>10</v>
      </c>
      <c r="H59" s="137">
        <f t="shared" si="0"/>
        <v>5</v>
      </c>
      <c r="I59" s="140"/>
      <c r="J59" s="55"/>
      <c r="K59" s="124"/>
      <c r="L59" s="124"/>
      <c r="M59" s="124"/>
      <c r="N59" s="124"/>
      <c r="O59" s="124"/>
      <c r="P59" s="124"/>
      <c r="Q59" s="124"/>
      <c r="R59" s="124"/>
      <c r="S59" s="225"/>
      <c r="T59" s="225"/>
      <c r="U59" s="124"/>
      <c r="V59" s="124"/>
      <c r="W59" s="124"/>
      <c r="X59" s="230"/>
    </row>
    <row r="60" spans="1:82" s="122" customFormat="1" ht="184.5" customHeight="1" x14ac:dyDescent="0.45">
      <c r="A60" s="162">
        <v>57</v>
      </c>
      <c r="B60" s="241">
        <v>5.5</v>
      </c>
      <c r="C60" s="209" t="s">
        <v>61</v>
      </c>
      <c r="D60" s="138" t="s">
        <v>36</v>
      </c>
      <c r="E60" s="51"/>
      <c r="F60" s="140" t="s">
        <v>5</v>
      </c>
      <c r="G60" s="136">
        <v>5</v>
      </c>
      <c r="H60" s="137">
        <f t="shared" si="0"/>
        <v>5</v>
      </c>
      <c r="I60" s="140"/>
      <c r="J60" s="138" t="s">
        <v>508</v>
      </c>
      <c r="K60" s="124"/>
      <c r="L60" s="124"/>
      <c r="M60" s="124"/>
      <c r="N60" s="124"/>
      <c r="O60" s="124"/>
      <c r="P60" s="124"/>
      <c r="Q60" s="124"/>
      <c r="R60" s="124"/>
      <c r="S60" s="225"/>
      <c r="T60" s="225"/>
      <c r="U60" s="124"/>
      <c r="V60" s="124"/>
      <c r="W60" s="124"/>
      <c r="X60" s="230"/>
    </row>
    <row r="61" spans="1:82" s="122" customFormat="1" ht="63.75" customHeight="1" x14ac:dyDescent="0.45">
      <c r="A61" s="162">
        <v>58</v>
      </c>
      <c r="B61" s="241" t="s">
        <v>350</v>
      </c>
      <c r="C61" s="209" t="s">
        <v>351</v>
      </c>
      <c r="D61" s="138" t="s">
        <v>36</v>
      </c>
      <c r="E61" s="51"/>
      <c r="F61" s="140" t="s">
        <v>5</v>
      </c>
      <c r="G61" s="136">
        <v>6</v>
      </c>
      <c r="H61" s="137">
        <f t="shared" si="0"/>
        <v>5</v>
      </c>
      <c r="I61" s="140"/>
      <c r="J61" s="138"/>
      <c r="K61" s="124"/>
      <c r="L61" s="124"/>
      <c r="M61" s="124"/>
      <c r="N61" s="124"/>
      <c r="O61" s="124"/>
      <c r="P61" s="124"/>
      <c r="Q61" s="124"/>
      <c r="R61" s="124"/>
      <c r="S61" s="225"/>
      <c r="T61" s="225"/>
      <c r="U61" s="124"/>
      <c r="V61" s="124"/>
      <c r="W61" s="124"/>
      <c r="X61" s="230"/>
    </row>
    <row r="62" spans="1:82" s="122" customFormat="1" ht="72.75" customHeight="1" x14ac:dyDescent="0.45">
      <c r="A62" s="162">
        <v>59</v>
      </c>
      <c r="B62" s="241">
        <v>5.8</v>
      </c>
      <c r="C62" s="209" t="s">
        <v>349</v>
      </c>
      <c r="D62" s="138" t="s">
        <v>36</v>
      </c>
      <c r="E62" s="51"/>
      <c r="F62" s="140" t="s">
        <v>5</v>
      </c>
      <c r="G62" s="136">
        <v>5</v>
      </c>
      <c r="H62" s="137">
        <f t="shared" si="0"/>
        <v>5</v>
      </c>
      <c r="I62" s="140"/>
      <c r="J62" s="55"/>
      <c r="K62" s="124"/>
      <c r="L62" s="124"/>
      <c r="M62" s="124"/>
      <c r="N62" s="124"/>
      <c r="O62" s="124"/>
      <c r="P62" s="124"/>
      <c r="Q62" s="124"/>
      <c r="R62" s="124"/>
      <c r="S62" s="225"/>
      <c r="T62" s="225"/>
      <c r="U62" s="124"/>
      <c r="V62" s="124"/>
      <c r="W62" s="124"/>
      <c r="X62" s="230"/>
    </row>
    <row r="63" spans="1:82" s="122" customFormat="1" ht="32.450000000000003" customHeight="1" x14ac:dyDescent="0.45">
      <c r="A63" s="162">
        <v>60</v>
      </c>
      <c r="B63" s="241" t="s">
        <v>352</v>
      </c>
      <c r="C63" s="209" t="s">
        <v>62</v>
      </c>
      <c r="D63" s="138" t="s">
        <v>36</v>
      </c>
      <c r="E63" s="51"/>
      <c r="F63" s="140" t="s">
        <v>5</v>
      </c>
      <c r="G63" s="136">
        <v>5</v>
      </c>
      <c r="H63" s="137">
        <f t="shared" si="0"/>
        <v>5</v>
      </c>
      <c r="I63" s="140"/>
      <c r="J63" s="55"/>
      <c r="K63" s="124"/>
      <c r="L63" s="124"/>
      <c r="M63" s="124"/>
      <c r="N63" s="124"/>
      <c r="O63" s="124"/>
      <c r="P63" s="124"/>
      <c r="Q63" s="124"/>
      <c r="R63" s="124"/>
      <c r="S63" s="225"/>
      <c r="T63" s="225"/>
      <c r="U63" s="124"/>
      <c r="V63" s="124"/>
      <c r="W63" s="124"/>
      <c r="X63" s="230"/>
    </row>
    <row r="64" spans="1:82" s="122" customFormat="1" ht="54" x14ac:dyDescent="0.45">
      <c r="A64" s="162">
        <v>61</v>
      </c>
      <c r="B64" s="241" t="s">
        <v>353</v>
      </c>
      <c r="C64" s="209" t="s">
        <v>63</v>
      </c>
      <c r="D64" s="138" t="s">
        <v>36</v>
      </c>
      <c r="E64" s="51"/>
      <c r="F64" s="140" t="s">
        <v>5</v>
      </c>
      <c r="G64" s="136">
        <v>5</v>
      </c>
      <c r="H64" s="137">
        <f t="shared" si="0"/>
        <v>5</v>
      </c>
      <c r="I64" s="140"/>
      <c r="J64" s="55"/>
      <c r="K64" s="124"/>
      <c r="L64" s="124"/>
      <c r="M64" s="124"/>
      <c r="N64" s="124"/>
      <c r="O64" s="124"/>
      <c r="P64" s="124"/>
      <c r="Q64" s="124"/>
      <c r="R64" s="124"/>
      <c r="S64" s="225"/>
      <c r="T64" s="225"/>
      <c r="U64" s="124"/>
      <c r="V64" s="124"/>
      <c r="W64" s="124"/>
      <c r="X64" s="230"/>
    </row>
    <row r="65" spans="1:24" s="122" customFormat="1" ht="51.75" customHeight="1" x14ac:dyDescent="0.45">
      <c r="A65" s="162">
        <v>62</v>
      </c>
      <c r="B65" s="241">
        <v>5.6</v>
      </c>
      <c r="C65" s="209" t="s">
        <v>354</v>
      </c>
      <c r="D65" s="138" t="s">
        <v>31</v>
      </c>
      <c r="E65" s="51"/>
      <c r="F65" s="140" t="s">
        <v>5</v>
      </c>
      <c r="G65" s="136">
        <v>5</v>
      </c>
      <c r="H65" s="137">
        <f t="shared" si="0"/>
        <v>5</v>
      </c>
      <c r="I65" s="140"/>
      <c r="J65" s="55"/>
      <c r="K65" s="124"/>
      <c r="L65" s="124"/>
      <c r="M65" s="124"/>
      <c r="N65" s="124"/>
      <c r="O65" s="124"/>
      <c r="P65" s="124"/>
      <c r="Q65" s="124"/>
      <c r="R65" s="124"/>
      <c r="S65" s="124"/>
      <c r="T65" s="124"/>
      <c r="U65" s="124"/>
      <c r="V65" s="124"/>
      <c r="W65" s="124"/>
      <c r="X65" s="230"/>
    </row>
    <row r="66" spans="1:24" s="122" customFormat="1" ht="49.5" customHeight="1" x14ac:dyDescent="0.45">
      <c r="A66" s="162">
        <v>63</v>
      </c>
      <c r="B66" s="241">
        <v>5.14</v>
      </c>
      <c r="C66" s="209" t="s">
        <v>64</v>
      </c>
      <c r="D66" s="138" t="s">
        <v>31</v>
      </c>
      <c r="E66" s="51"/>
      <c r="F66" s="140" t="s">
        <v>5</v>
      </c>
      <c r="G66" s="136">
        <v>5</v>
      </c>
      <c r="H66" s="137">
        <f t="shared" si="0"/>
        <v>5</v>
      </c>
      <c r="I66" s="140"/>
      <c r="J66" s="55"/>
      <c r="K66" s="124"/>
      <c r="L66" s="124"/>
      <c r="M66" s="124"/>
      <c r="N66" s="124"/>
      <c r="O66" s="124"/>
      <c r="P66" s="124"/>
      <c r="Q66" s="124"/>
      <c r="R66" s="124"/>
      <c r="S66" s="124"/>
      <c r="T66" s="124"/>
      <c r="U66" s="124"/>
      <c r="V66" s="124"/>
      <c r="W66" s="124"/>
      <c r="X66" s="230"/>
    </row>
    <row r="67" spans="1:24" s="122" customFormat="1" ht="57.75" customHeight="1" x14ac:dyDescent="0.45">
      <c r="A67" s="162">
        <v>64</v>
      </c>
      <c r="B67" s="241" t="s">
        <v>355</v>
      </c>
      <c r="C67" s="209" t="s">
        <v>65</v>
      </c>
      <c r="D67" s="138" t="s">
        <v>31</v>
      </c>
      <c r="E67" s="51"/>
      <c r="F67" s="140" t="s">
        <v>5</v>
      </c>
      <c r="G67" s="136">
        <v>5</v>
      </c>
      <c r="H67" s="137">
        <f t="shared" si="0"/>
        <v>5</v>
      </c>
      <c r="I67" s="140"/>
      <c r="J67" s="55"/>
      <c r="K67" s="124"/>
      <c r="L67" s="124"/>
      <c r="M67" s="124"/>
      <c r="N67" s="124"/>
      <c r="O67" s="124"/>
      <c r="P67" s="124"/>
      <c r="Q67" s="124"/>
      <c r="R67" s="124"/>
      <c r="S67" s="124"/>
      <c r="T67" s="124"/>
      <c r="U67" s="124"/>
      <c r="V67" s="124"/>
      <c r="W67" s="124"/>
      <c r="X67" s="230"/>
    </row>
    <row r="68" spans="1:24" s="122" customFormat="1" ht="57.75" customHeight="1" x14ac:dyDescent="0.45">
      <c r="A68" s="162">
        <v>65</v>
      </c>
      <c r="B68" s="241">
        <v>5.15</v>
      </c>
      <c r="C68" s="257" t="s">
        <v>471</v>
      </c>
      <c r="D68" s="138" t="s">
        <v>31</v>
      </c>
      <c r="E68" s="51"/>
      <c r="F68" s="140" t="s">
        <v>5</v>
      </c>
      <c r="G68" s="136">
        <v>6</v>
      </c>
      <c r="H68" s="137">
        <f t="shared" si="0"/>
        <v>5</v>
      </c>
      <c r="I68" s="140"/>
      <c r="J68" s="55"/>
      <c r="K68" s="124"/>
      <c r="L68" s="124"/>
      <c r="M68" s="124"/>
      <c r="N68" s="124"/>
      <c r="O68" s="124"/>
      <c r="P68" s="124"/>
      <c r="Q68" s="124"/>
      <c r="R68" s="124"/>
      <c r="S68" s="124"/>
      <c r="T68" s="124"/>
      <c r="U68" s="124"/>
      <c r="V68" s="124"/>
      <c r="W68" s="124"/>
      <c r="X68" s="230"/>
    </row>
    <row r="69" spans="1:24" s="122" customFormat="1" ht="53.25" customHeight="1" thickBot="1" x14ac:dyDescent="0.5">
      <c r="A69" s="162">
        <v>66</v>
      </c>
      <c r="B69" s="241">
        <v>5.16</v>
      </c>
      <c r="C69" s="347" t="s">
        <v>66</v>
      </c>
      <c r="D69" s="234" t="s">
        <v>31</v>
      </c>
      <c r="E69" s="364"/>
      <c r="F69" s="348" t="s">
        <v>5</v>
      </c>
      <c r="G69" s="349">
        <v>5</v>
      </c>
      <c r="H69" s="350">
        <f t="shared" si="0"/>
        <v>5</v>
      </c>
      <c r="I69" s="348"/>
      <c r="J69" s="365"/>
      <c r="K69" s="351"/>
      <c r="L69" s="351"/>
      <c r="M69" s="351"/>
      <c r="N69" s="351"/>
      <c r="O69" s="351"/>
      <c r="P69" s="351"/>
      <c r="Q69" s="351"/>
      <c r="R69" s="351"/>
      <c r="S69" s="351"/>
      <c r="T69" s="351"/>
      <c r="U69" s="351"/>
      <c r="V69" s="351"/>
      <c r="W69" s="351"/>
      <c r="X69" s="353"/>
    </row>
    <row r="70" spans="1:24" s="125" customFormat="1" ht="121.5" customHeight="1" x14ac:dyDescent="0.45">
      <c r="A70" s="114">
        <v>67</v>
      </c>
      <c r="B70" s="242">
        <v>6.2</v>
      </c>
      <c r="C70" s="273" t="s">
        <v>387</v>
      </c>
      <c r="D70" s="308" t="s">
        <v>35</v>
      </c>
      <c r="E70" s="309"/>
      <c r="F70" s="275" t="s">
        <v>5</v>
      </c>
      <c r="G70" s="310">
        <v>10</v>
      </c>
      <c r="H70" s="277">
        <f t="shared" si="0"/>
        <v>5</v>
      </c>
      <c r="I70" s="275"/>
      <c r="J70" s="275"/>
      <c r="K70" s="311"/>
      <c r="L70" s="311"/>
      <c r="M70" s="311"/>
      <c r="N70" s="311"/>
      <c r="O70" s="311"/>
      <c r="P70" s="311"/>
      <c r="Q70" s="311"/>
      <c r="R70" s="311"/>
      <c r="S70" s="311"/>
      <c r="T70" s="311"/>
      <c r="U70" s="311"/>
      <c r="V70" s="311"/>
      <c r="W70" s="311"/>
      <c r="X70" s="312"/>
    </row>
    <row r="71" spans="1:24" s="125" customFormat="1" ht="64.5" customHeight="1" x14ac:dyDescent="0.45">
      <c r="A71" s="114">
        <v>68</v>
      </c>
      <c r="B71" s="242" t="s">
        <v>388</v>
      </c>
      <c r="C71" s="281" t="s">
        <v>82</v>
      </c>
      <c r="D71" s="313" t="s">
        <v>35</v>
      </c>
      <c r="E71" s="314"/>
      <c r="F71" s="283" t="s">
        <v>5</v>
      </c>
      <c r="G71" s="315">
        <v>10</v>
      </c>
      <c r="H71" s="285">
        <f t="shared" si="0"/>
        <v>5</v>
      </c>
      <c r="I71" s="283"/>
      <c r="J71" s="366"/>
      <c r="K71" s="316"/>
      <c r="L71" s="316"/>
      <c r="M71" s="316"/>
      <c r="N71" s="316"/>
      <c r="O71" s="316"/>
      <c r="P71" s="316"/>
      <c r="Q71" s="316"/>
      <c r="R71" s="316"/>
      <c r="S71" s="316"/>
      <c r="T71" s="316"/>
      <c r="U71" s="316"/>
      <c r="V71" s="316"/>
      <c r="W71" s="316"/>
      <c r="X71" s="317"/>
    </row>
    <row r="72" spans="1:24" s="122" customFormat="1" ht="68.25" customHeight="1" x14ac:dyDescent="0.45">
      <c r="A72" s="114">
        <v>69</v>
      </c>
      <c r="B72" s="243">
        <v>6.5</v>
      </c>
      <c r="C72" s="281" t="s">
        <v>386</v>
      </c>
      <c r="D72" s="313" t="s">
        <v>53</v>
      </c>
      <c r="E72" s="314"/>
      <c r="F72" s="283" t="s">
        <v>5</v>
      </c>
      <c r="G72" s="315">
        <v>10</v>
      </c>
      <c r="H72" s="285">
        <f t="shared" ref="H72:H135" si="1">IF(F72="Yes",5,IF(F72="Partial",3,IF(F72="No",1,IF(F72="Comp. Control",5,IF(F72="","",)))))</f>
        <v>5</v>
      </c>
      <c r="I72" s="283"/>
      <c r="J72" s="363"/>
      <c r="K72" s="286"/>
      <c r="L72" s="286"/>
      <c r="M72" s="286"/>
      <c r="N72" s="286"/>
      <c r="O72" s="286"/>
      <c r="P72" s="286"/>
      <c r="Q72" s="286"/>
      <c r="R72" s="286"/>
      <c r="S72" s="286"/>
      <c r="T72" s="286"/>
      <c r="U72" s="286"/>
      <c r="V72" s="286"/>
      <c r="W72" s="286"/>
      <c r="X72" s="288"/>
    </row>
    <row r="73" spans="1:24" s="122" customFormat="1" ht="60" customHeight="1" x14ac:dyDescent="0.45">
      <c r="A73" s="114">
        <v>70</v>
      </c>
      <c r="B73" s="244">
        <v>6.1</v>
      </c>
      <c r="C73" s="281" t="s">
        <v>83</v>
      </c>
      <c r="D73" s="313" t="s">
        <v>33</v>
      </c>
      <c r="E73" s="314"/>
      <c r="F73" s="283" t="s">
        <v>5</v>
      </c>
      <c r="G73" s="315">
        <v>10</v>
      </c>
      <c r="H73" s="285">
        <f t="shared" si="1"/>
        <v>5</v>
      </c>
      <c r="I73" s="283"/>
      <c r="J73" s="363"/>
      <c r="K73" s="286"/>
      <c r="L73" s="286"/>
      <c r="M73" s="286"/>
      <c r="N73" s="286"/>
      <c r="O73" s="286"/>
      <c r="P73" s="286"/>
      <c r="Q73" s="286"/>
      <c r="R73" s="286"/>
      <c r="S73" s="286"/>
      <c r="T73" s="286"/>
      <c r="U73" s="286"/>
      <c r="V73" s="286"/>
      <c r="W73" s="286"/>
      <c r="X73" s="288"/>
    </row>
    <row r="74" spans="1:24" s="122" customFormat="1" ht="91.5" customHeight="1" x14ac:dyDescent="0.45">
      <c r="A74" s="114">
        <v>71</v>
      </c>
      <c r="B74" s="243" t="s">
        <v>358</v>
      </c>
      <c r="C74" s="281" t="s">
        <v>384</v>
      </c>
      <c r="D74" s="313" t="s">
        <v>33</v>
      </c>
      <c r="E74" s="314"/>
      <c r="F74" s="283" t="s">
        <v>5</v>
      </c>
      <c r="G74" s="315">
        <v>10</v>
      </c>
      <c r="H74" s="285">
        <f t="shared" si="1"/>
        <v>5</v>
      </c>
      <c r="I74" s="283"/>
      <c r="J74" s="363"/>
      <c r="K74" s="286"/>
      <c r="L74" s="286"/>
      <c r="M74" s="286"/>
      <c r="N74" s="286"/>
      <c r="O74" s="286"/>
      <c r="P74" s="286"/>
      <c r="Q74" s="286"/>
      <c r="R74" s="286"/>
      <c r="S74" s="286"/>
      <c r="T74" s="286"/>
      <c r="U74" s="286"/>
      <c r="V74" s="286"/>
      <c r="W74" s="286"/>
      <c r="X74" s="288"/>
    </row>
    <row r="75" spans="1:24" s="122" customFormat="1" ht="58.5" customHeight="1" x14ac:dyDescent="0.45">
      <c r="A75" s="114">
        <v>72</v>
      </c>
      <c r="B75" s="243" t="s">
        <v>359</v>
      </c>
      <c r="C75" s="281" t="s">
        <v>175</v>
      </c>
      <c r="D75" s="313" t="s">
        <v>33</v>
      </c>
      <c r="E75" s="314"/>
      <c r="F75" s="283" t="s">
        <v>5</v>
      </c>
      <c r="G75" s="315">
        <v>10</v>
      </c>
      <c r="H75" s="285">
        <f t="shared" si="1"/>
        <v>5</v>
      </c>
      <c r="I75" s="283"/>
      <c r="J75" s="363"/>
      <c r="K75" s="286"/>
      <c r="L75" s="286"/>
      <c r="M75" s="286"/>
      <c r="N75" s="286"/>
      <c r="O75" s="286"/>
      <c r="P75" s="286"/>
      <c r="Q75" s="286"/>
      <c r="R75" s="286"/>
      <c r="S75" s="286"/>
      <c r="T75" s="286"/>
      <c r="U75" s="286"/>
      <c r="V75" s="286"/>
      <c r="W75" s="286"/>
      <c r="X75" s="288"/>
    </row>
    <row r="76" spans="1:24" s="122" customFormat="1" ht="49.5" customHeight="1" x14ac:dyDescent="0.45">
      <c r="A76" s="114">
        <v>73</v>
      </c>
      <c r="B76" s="243" t="s">
        <v>360</v>
      </c>
      <c r="C76" s="281" t="s">
        <v>176</v>
      </c>
      <c r="D76" s="313" t="s">
        <v>33</v>
      </c>
      <c r="E76" s="314"/>
      <c r="F76" s="283" t="s">
        <v>5</v>
      </c>
      <c r="G76" s="315">
        <v>10</v>
      </c>
      <c r="H76" s="285">
        <f t="shared" si="1"/>
        <v>5</v>
      </c>
      <c r="I76" s="283"/>
      <c r="J76" s="363"/>
      <c r="K76" s="286"/>
      <c r="L76" s="286"/>
      <c r="M76" s="286"/>
      <c r="N76" s="286"/>
      <c r="O76" s="286"/>
      <c r="P76" s="286"/>
      <c r="Q76" s="286"/>
      <c r="R76" s="286"/>
      <c r="S76" s="286"/>
      <c r="T76" s="286"/>
      <c r="U76" s="286"/>
      <c r="V76" s="286"/>
      <c r="W76" s="286"/>
      <c r="X76" s="288"/>
    </row>
    <row r="77" spans="1:24" s="122" customFormat="1" ht="36.75" customHeight="1" x14ac:dyDescent="0.45">
      <c r="A77" s="114">
        <v>74</v>
      </c>
      <c r="B77" s="243" t="s">
        <v>380</v>
      </c>
      <c r="C77" s="281" t="s">
        <v>84</v>
      </c>
      <c r="D77" s="313" t="s">
        <v>33</v>
      </c>
      <c r="E77" s="314"/>
      <c r="F77" s="283" t="s">
        <v>5</v>
      </c>
      <c r="G77" s="315">
        <v>10</v>
      </c>
      <c r="H77" s="285">
        <f t="shared" si="1"/>
        <v>5</v>
      </c>
      <c r="I77" s="283"/>
      <c r="J77" s="363"/>
      <c r="K77" s="286"/>
      <c r="L77" s="286"/>
      <c r="M77" s="286"/>
      <c r="N77" s="286"/>
      <c r="O77" s="286"/>
      <c r="P77" s="286"/>
      <c r="Q77" s="286"/>
      <c r="R77" s="286"/>
      <c r="S77" s="286"/>
      <c r="T77" s="286"/>
      <c r="U77" s="286"/>
      <c r="V77" s="286"/>
      <c r="W77" s="286"/>
      <c r="X77" s="288"/>
    </row>
    <row r="78" spans="1:24" s="122" customFormat="1" ht="75" customHeight="1" x14ac:dyDescent="0.45">
      <c r="A78" s="114">
        <v>75</v>
      </c>
      <c r="B78" s="243" t="s">
        <v>381</v>
      </c>
      <c r="C78" s="281" t="s">
        <v>85</v>
      </c>
      <c r="D78" s="313" t="s">
        <v>33</v>
      </c>
      <c r="E78" s="314"/>
      <c r="F78" s="283" t="s">
        <v>5</v>
      </c>
      <c r="G78" s="315">
        <v>10</v>
      </c>
      <c r="H78" s="285">
        <f t="shared" si="1"/>
        <v>5</v>
      </c>
      <c r="I78" s="283"/>
      <c r="J78" s="363"/>
      <c r="K78" s="286"/>
      <c r="L78" s="286"/>
      <c r="M78" s="286"/>
      <c r="N78" s="286"/>
      <c r="O78" s="286"/>
      <c r="P78" s="286"/>
      <c r="Q78" s="286"/>
      <c r="R78" s="286"/>
      <c r="S78" s="286"/>
      <c r="T78" s="286"/>
      <c r="U78" s="286"/>
      <c r="V78" s="286"/>
      <c r="W78" s="286"/>
      <c r="X78" s="288"/>
    </row>
    <row r="79" spans="1:24" s="122" customFormat="1" ht="201" customHeight="1" x14ac:dyDescent="0.45">
      <c r="A79" s="114">
        <v>76</v>
      </c>
      <c r="B79" s="243" t="s">
        <v>382</v>
      </c>
      <c r="C79" s="281" t="s">
        <v>177</v>
      </c>
      <c r="D79" s="313" t="s">
        <v>33</v>
      </c>
      <c r="E79" s="314"/>
      <c r="F79" s="283" t="s">
        <v>5</v>
      </c>
      <c r="G79" s="315">
        <v>10</v>
      </c>
      <c r="H79" s="285">
        <f t="shared" si="1"/>
        <v>5</v>
      </c>
      <c r="I79" s="283"/>
      <c r="J79" s="363"/>
      <c r="K79" s="286"/>
      <c r="L79" s="286"/>
      <c r="M79" s="286"/>
      <c r="N79" s="286"/>
      <c r="O79" s="286"/>
      <c r="P79" s="286"/>
      <c r="Q79" s="286"/>
      <c r="R79" s="286"/>
      <c r="S79" s="286"/>
      <c r="T79" s="286"/>
      <c r="U79" s="286"/>
      <c r="V79" s="286"/>
      <c r="W79" s="286"/>
      <c r="X79" s="288"/>
    </row>
    <row r="80" spans="1:24" s="122" customFormat="1" ht="190.5" customHeight="1" x14ac:dyDescent="0.45">
      <c r="A80" s="114">
        <v>77</v>
      </c>
      <c r="B80" s="243" t="s">
        <v>383</v>
      </c>
      <c r="C80" s="281" t="s">
        <v>453</v>
      </c>
      <c r="D80" s="313" t="s">
        <v>33</v>
      </c>
      <c r="E80" s="314"/>
      <c r="F80" s="283" t="s">
        <v>5</v>
      </c>
      <c r="G80" s="315">
        <v>10</v>
      </c>
      <c r="H80" s="285">
        <f t="shared" si="1"/>
        <v>5</v>
      </c>
      <c r="I80" s="283"/>
      <c r="J80" s="363"/>
      <c r="K80" s="286"/>
      <c r="L80" s="286"/>
      <c r="M80" s="286"/>
      <c r="N80" s="286"/>
      <c r="O80" s="286"/>
      <c r="P80" s="286"/>
      <c r="Q80" s="286"/>
      <c r="R80" s="286"/>
      <c r="S80" s="286"/>
      <c r="T80" s="286"/>
      <c r="U80" s="286"/>
      <c r="V80" s="286"/>
      <c r="W80" s="286"/>
      <c r="X80" s="288"/>
    </row>
    <row r="81" spans="1:82" s="125" customFormat="1" ht="72.75" customHeight="1" x14ac:dyDescent="0.45">
      <c r="A81" s="114">
        <v>78</v>
      </c>
      <c r="B81" s="242">
        <v>6.1</v>
      </c>
      <c r="C81" s="318" t="s">
        <v>473</v>
      </c>
      <c r="D81" s="313" t="s">
        <v>486</v>
      </c>
      <c r="E81" s="314"/>
      <c r="F81" s="283" t="s">
        <v>5</v>
      </c>
      <c r="G81" s="315">
        <v>10</v>
      </c>
      <c r="H81" s="285">
        <f t="shared" si="1"/>
        <v>5</v>
      </c>
      <c r="I81" s="283"/>
      <c r="J81" s="283"/>
      <c r="K81" s="316"/>
      <c r="L81" s="316"/>
      <c r="M81" s="316"/>
      <c r="N81" s="316"/>
      <c r="O81" s="316"/>
      <c r="P81" s="316"/>
      <c r="Q81" s="316"/>
      <c r="R81" s="316"/>
      <c r="S81" s="316"/>
      <c r="T81" s="316"/>
      <c r="U81" s="316"/>
      <c r="V81" s="316"/>
      <c r="W81" s="316"/>
      <c r="X81" s="317"/>
    </row>
    <row r="82" spans="1:82" s="125" customFormat="1" ht="132" customHeight="1" x14ac:dyDescent="0.45">
      <c r="A82" s="114">
        <v>79</v>
      </c>
      <c r="B82" s="242" t="s">
        <v>358</v>
      </c>
      <c r="C82" s="318" t="s">
        <v>509</v>
      </c>
      <c r="D82" s="313" t="s">
        <v>486</v>
      </c>
      <c r="E82" s="314"/>
      <c r="F82" s="283" t="s">
        <v>5</v>
      </c>
      <c r="G82" s="315">
        <v>11</v>
      </c>
      <c r="H82" s="285">
        <f t="shared" si="1"/>
        <v>5</v>
      </c>
      <c r="I82" s="283"/>
      <c r="J82" s="283"/>
      <c r="K82" s="316"/>
      <c r="L82" s="316"/>
      <c r="M82" s="316"/>
      <c r="N82" s="316"/>
      <c r="O82" s="316"/>
      <c r="P82" s="316"/>
      <c r="Q82" s="316"/>
      <c r="R82" s="316"/>
      <c r="S82" s="316"/>
      <c r="T82" s="316"/>
      <c r="U82" s="316"/>
      <c r="V82" s="316"/>
      <c r="W82" s="316"/>
      <c r="X82" s="317"/>
    </row>
    <row r="83" spans="1:82" s="125" customFormat="1" ht="66" customHeight="1" x14ac:dyDescent="0.45">
      <c r="A83" s="114">
        <v>80</v>
      </c>
      <c r="B83" s="242" t="s">
        <v>359</v>
      </c>
      <c r="C83" s="318" t="s">
        <v>474</v>
      </c>
      <c r="D83" s="313" t="s">
        <v>486</v>
      </c>
      <c r="E83" s="314"/>
      <c r="F83" s="283" t="s">
        <v>5</v>
      </c>
      <c r="G83" s="315">
        <v>12</v>
      </c>
      <c r="H83" s="285">
        <f t="shared" si="1"/>
        <v>5</v>
      </c>
      <c r="I83" s="283"/>
      <c r="J83" s="283"/>
      <c r="K83" s="316"/>
      <c r="L83" s="316"/>
      <c r="M83" s="316"/>
      <c r="N83" s="316"/>
      <c r="O83" s="316"/>
      <c r="P83" s="316"/>
      <c r="Q83" s="316"/>
      <c r="R83" s="316"/>
      <c r="S83" s="316"/>
      <c r="T83" s="316"/>
      <c r="U83" s="316"/>
      <c r="V83" s="316"/>
      <c r="W83" s="316"/>
      <c r="X83" s="317"/>
    </row>
    <row r="84" spans="1:82" s="125" customFormat="1" ht="153.75" customHeight="1" x14ac:dyDescent="0.45">
      <c r="A84" s="114">
        <v>81</v>
      </c>
      <c r="B84" s="242" t="s">
        <v>360</v>
      </c>
      <c r="C84" s="318" t="s">
        <v>510</v>
      </c>
      <c r="D84" s="313" t="s">
        <v>486</v>
      </c>
      <c r="E84" s="314"/>
      <c r="F84" s="283" t="s">
        <v>5</v>
      </c>
      <c r="G84" s="315">
        <v>13</v>
      </c>
      <c r="H84" s="285">
        <f t="shared" si="1"/>
        <v>5</v>
      </c>
      <c r="I84" s="283"/>
      <c r="J84" s="283"/>
      <c r="K84" s="316"/>
      <c r="L84" s="316"/>
      <c r="M84" s="316"/>
      <c r="N84" s="316"/>
      <c r="O84" s="316"/>
      <c r="P84" s="316"/>
      <c r="Q84" s="316"/>
      <c r="R84" s="316"/>
      <c r="S84" s="316"/>
      <c r="T84" s="316"/>
      <c r="U84" s="316"/>
      <c r="V84" s="316"/>
      <c r="W84" s="316"/>
      <c r="X84" s="317"/>
    </row>
    <row r="85" spans="1:82" s="125" customFormat="1" ht="118.5" customHeight="1" x14ac:dyDescent="0.45">
      <c r="A85" s="114">
        <v>82</v>
      </c>
      <c r="B85" s="242" t="s">
        <v>380</v>
      </c>
      <c r="C85" s="318" t="s">
        <v>511</v>
      </c>
      <c r="D85" s="313" t="s">
        <v>486</v>
      </c>
      <c r="E85" s="314"/>
      <c r="F85" s="283" t="s">
        <v>5</v>
      </c>
      <c r="G85" s="315">
        <v>14</v>
      </c>
      <c r="H85" s="285">
        <f t="shared" si="1"/>
        <v>5</v>
      </c>
      <c r="I85" s="283"/>
      <c r="J85" s="283"/>
      <c r="K85" s="316"/>
      <c r="L85" s="316"/>
      <c r="M85" s="316"/>
      <c r="N85" s="316"/>
      <c r="O85" s="316"/>
      <c r="P85" s="316"/>
      <c r="Q85" s="316"/>
      <c r="R85" s="316"/>
      <c r="S85" s="316"/>
      <c r="T85" s="316"/>
      <c r="U85" s="316"/>
      <c r="V85" s="316"/>
      <c r="W85" s="316"/>
      <c r="X85" s="317"/>
    </row>
    <row r="86" spans="1:82" s="125" customFormat="1" ht="171" customHeight="1" x14ac:dyDescent="0.45">
      <c r="A86" s="114">
        <v>83</v>
      </c>
      <c r="B86" s="242" t="s">
        <v>381</v>
      </c>
      <c r="C86" s="318" t="s">
        <v>512</v>
      </c>
      <c r="D86" s="313" t="s">
        <v>486</v>
      </c>
      <c r="E86" s="314"/>
      <c r="F86" s="283" t="s">
        <v>5</v>
      </c>
      <c r="G86" s="315">
        <v>15</v>
      </c>
      <c r="H86" s="285">
        <f t="shared" si="1"/>
        <v>5</v>
      </c>
      <c r="I86" s="283"/>
      <c r="J86" s="283"/>
      <c r="K86" s="316"/>
      <c r="L86" s="316"/>
      <c r="M86" s="316"/>
      <c r="N86" s="316"/>
      <c r="O86" s="316"/>
      <c r="P86" s="316"/>
      <c r="Q86" s="316"/>
      <c r="R86" s="316"/>
      <c r="S86" s="316"/>
      <c r="T86" s="316"/>
      <c r="U86" s="316"/>
      <c r="V86" s="316"/>
      <c r="W86" s="316"/>
      <c r="X86" s="317"/>
    </row>
    <row r="87" spans="1:82" s="125" customFormat="1" ht="86.25" customHeight="1" x14ac:dyDescent="0.45">
      <c r="A87" s="114">
        <v>84</v>
      </c>
      <c r="B87" s="242">
        <v>6.6</v>
      </c>
      <c r="C87" s="281" t="s">
        <v>79</v>
      </c>
      <c r="D87" s="313" t="s">
        <v>32</v>
      </c>
      <c r="E87" s="314"/>
      <c r="F87" s="283" t="s">
        <v>5</v>
      </c>
      <c r="G87" s="315">
        <v>10</v>
      </c>
      <c r="H87" s="285">
        <f t="shared" si="1"/>
        <v>5</v>
      </c>
      <c r="I87" s="283"/>
      <c r="J87" s="366"/>
      <c r="K87" s="316"/>
      <c r="L87" s="316"/>
      <c r="M87" s="316"/>
      <c r="N87" s="316"/>
      <c r="O87" s="316"/>
      <c r="P87" s="316"/>
      <c r="Q87" s="316"/>
      <c r="R87" s="316"/>
      <c r="S87" s="316"/>
      <c r="T87" s="316"/>
      <c r="U87" s="316"/>
      <c r="V87" s="316"/>
      <c r="W87" s="316"/>
      <c r="X87" s="317"/>
    </row>
    <row r="88" spans="1:82" s="125" customFormat="1" ht="55.15" customHeight="1" x14ac:dyDescent="0.45">
      <c r="A88" s="114">
        <v>85</v>
      </c>
      <c r="B88" s="242" t="s">
        <v>385</v>
      </c>
      <c r="C88" s="281" t="s">
        <v>80</v>
      </c>
      <c r="D88" s="313" t="s">
        <v>32</v>
      </c>
      <c r="E88" s="314"/>
      <c r="F88" s="283" t="s">
        <v>5</v>
      </c>
      <c r="G88" s="315">
        <v>5</v>
      </c>
      <c r="H88" s="285">
        <f t="shared" si="1"/>
        <v>5</v>
      </c>
      <c r="I88" s="283"/>
      <c r="J88" s="366"/>
      <c r="K88" s="316"/>
      <c r="L88" s="316"/>
      <c r="M88" s="316"/>
      <c r="N88" s="316"/>
      <c r="O88" s="316"/>
      <c r="P88" s="316"/>
      <c r="Q88" s="316"/>
      <c r="R88" s="316"/>
      <c r="S88" s="316"/>
      <c r="T88" s="316"/>
      <c r="U88" s="316"/>
      <c r="V88" s="316"/>
      <c r="W88" s="316"/>
      <c r="X88" s="317"/>
    </row>
    <row r="89" spans="1:82" s="125" customFormat="1" ht="204" customHeight="1" thickBot="1" x14ac:dyDescent="0.5">
      <c r="A89" s="114">
        <v>86</v>
      </c>
      <c r="B89" s="245">
        <v>6.7</v>
      </c>
      <c r="C89" s="355" t="s">
        <v>81</v>
      </c>
      <c r="D89" s="367" t="s">
        <v>32</v>
      </c>
      <c r="E89" s="368"/>
      <c r="F89" s="357" t="s">
        <v>5</v>
      </c>
      <c r="G89" s="369">
        <v>5</v>
      </c>
      <c r="H89" s="359">
        <f t="shared" si="1"/>
        <v>5</v>
      </c>
      <c r="I89" s="357"/>
      <c r="J89" s="370"/>
      <c r="K89" s="371"/>
      <c r="L89" s="371"/>
      <c r="M89" s="371"/>
      <c r="N89" s="371"/>
      <c r="O89" s="371"/>
      <c r="P89" s="371"/>
      <c r="Q89" s="371"/>
      <c r="R89" s="371"/>
      <c r="S89" s="371"/>
      <c r="T89" s="371"/>
      <c r="U89" s="371"/>
      <c r="V89" s="371"/>
      <c r="W89" s="371"/>
      <c r="X89" s="372"/>
    </row>
    <row r="90" spans="1:82" s="125" customFormat="1" ht="51" customHeight="1" x14ac:dyDescent="0.45">
      <c r="A90" s="160">
        <v>87</v>
      </c>
      <c r="B90" s="246">
        <v>7.1</v>
      </c>
      <c r="C90" s="204" t="s">
        <v>389</v>
      </c>
      <c r="D90" s="56" t="s">
        <v>32</v>
      </c>
      <c r="E90" s="256"/>
      <c r="F90" s="256" t="s">
        <v>5</v>
      </c>
      <c r="G90" s="206">
        <v>10</v>
      </c>
      <c r="H90" s="207">
        <f t="shared" si="1"/>
        <v>5</v>
      </c>
      <c r="I90" s="256"/>
      <c r="J90" s="373"/>
      <c r="K90" s="301"/>
      <c r="L90" s="301"/>
      <c r="M90" s="301"/>
      <c r="N90" s="301"/>
      <c r="O90" s="301"/>
      <c r="P90" s="301"/>
      <c r="Q90" s="301"/>
      <c r="R90" s="301"/>
      <c r="S90" s="301"/>
      <c r="T90" s="301"/>
      <c r="U90" s="301"/>
      <c r="V90" s="301"/>
      <c r="W90" s="301"/>
      <c r="X90" s="302"/>
      <c r="CD90" s="126"/>
    </row>
    <row r="91" spans="1:82" s="125" customFormat="1" ht="64.5" customHeight="1" x14ac:dyDescent="0.45">
      <c r="A91" s="160">
        <v>88</v>
      </c>
      <c r="B91" s="246" t="s">
        <v>406</v>
      </c>
      <c r="C91" s="209" t="s">
        <v>505</v>
      </c>
      <c r="D91" s="138" t="s">
        <v>32</v>
      </c>
      <c r="E91" s="140"/>
      <c r="F91" s="140" t="s">
        <v>5</v>
      </c>
      <c r="G91" s="136">
        <v>10</v>
      </c>
      <c r="H91" s="137">
        <f t="shared" si="1"/>
        <v>5</v>
      </c>
      <c r="I91" s="140"/>
      <c r="J91" s="263"/>
      <c r="K91" s="226"/>
      <c r="L91" s="226"/>
      <c r="M91" s="226"/>
      <c r="N91" s="226"/>
      <c r="O91" s="226"/>
      <c r="P91" s="226"/>
      <c r="Q91" s="226"/>
      <c r="R91" s="226"/>
      <c r="S91" s="226"/>
      <c r="T91" s="226"/>
      <c r="U91" s="226"/>
      <c r="V91" s="226"/>
      <c r="W91" s="226"/>
      <c r="X91" s="231"/>
      <c r="CD91" s="126"/>
    </row>
    <row r="92" spans="1:82" s="125" customFormat="1" ht="105.75" customHeight="1" x14ac:dyDescent="0.45">
      <c r="A92" s="160">
        <v>89</v>
      </c>
      <c r="B92" s="246" t="s">
        <v>402</v>
      </c>
      <c r="C92" s="209" t="s">
        <v>401</v>
      </c>
      <c r="D92" s="138" t="s">
        <v>32</v>
      </c>
      <c r="E92" s="140"/>
      <c r="F92" s="140" t="s">
        <v>5</v>
      </c>
      <c r="G92" s="136">
        <v>10</v>
      </c>
      <c r="H92" s="137">
        <f t="shared" si="1"/>
        <v>5</v>
      </c>
      <c r="I92" s="140"/>
      <c r="J92" s="263"/>
      <c r="K92" s="226"/>
      <c r="L92" s="226"/>
      <c r="M92" s="226"/>
      <c r="N92" s="226"/>
      <c r="O92" s="226"/>
      <c r="P92" s="226"/>
      <c r="Q92" s="226"/>
      <c r="R92" s="226"/>
      <c r="S92" s="226"/>
      <c r="T92" s="226"/>
      <c r="U92" s="226"/>
      <c r="V92" s="226"/>
      <c r="W92" s="226"/>
      <c r="X92" s="231"/>
      <c r="CD92" s="126"/>
    </row>
    <row r="93" spans="1:82" s="125" customFormat="1" ht="69.75" customHeight="1" x14ac:dyDescent="0.45">
      <c r="A93" s="160">
        <v>90</v>
      </c>
      <c r="B93" s="246" t="s">
        <v>407</v>
      </c>
      <c r="C93" s="259" t="s">
        <v>77</v>
      </c>
      <c r="D93" s="138" t="s">
        <v>35</v>
      </c>
      <c r="E93" s="140"/>
      <c r="F93" s="140" t="s">
        <v>5</v>
      </c>
      <c r="G93" s="136">
        <v>10</v>
      </c>
      <c r="H93" s="137">
        <f t="shared" si="1"/>
        <v>5</v>
      </c>
      <c r="I93" s="140"/>
      <c r="J93" s="263"/>
      <c r="K93" s="226"/>
      <c r="L93" s="226"/>
      <c r="M93" s="226"/>
      <c r="N93" s="226"/>
      <c r="O93" s="226"/>
      <c r="P93" s="226"/>
      <c r="Q93" s="226"/>
      <c r="R93" s="226"/>
      <c r="S93" s="226"/>
      <c r="T93" s="226"/>
      <c r="U93" s="226"/>
      <c r="V93" s="226"/>
      <c r="W93" s="226"/>
      <c r="X93" s="231"/>
      <c r="CD93" s="126"/>
    </row>
    <row r="94" spans="1:82" s="125" customFormat="1" ht="120" customHeight="1" x14ac:dyDescent="0.45">
      <c r="A94" s="160">
        <v>91</v>
      </c>
      <c r="B94" s="246" t="s">
        <v>404</v>
      </c>
      <c r="C94" s="209" t="s">
        <v>454</v>
      </c>
      <c r="D94" s="138" t="s">
        <v>53</v>
      </c>
      <c r="E94" s="140"/>
      <c r="F94" s="140" t="s">
        <v>5</v>
      </c>
      <c r="G94" s="136">
        <v>10</v>
      </c>
      <c r="H94" s="137">
        <f t="shared" si="1"/>
        <v>5</v>
      </c>
      <c r="I94" s="140"/>
      <c r="J94" s="263"/>
      <c r="K94" s="226"/>
      <c r="L94" s="226"/>
      <c r="M94" s="226"/>
      <c r="N94" s="226"/>
      <c r="O94" s="226"/>
      <c r="P94" s="226"/>
      <c r="Q94" s="226"/>
      <c r="R94" s="226"/>
      <c r="S94" s="226"/>
      <c r="T94" s="226"/>
      <c r="U94" s="226"/>
      <c r="V94" s="226"/>
      <c r="W94" s="226"/>
      <c r="X94" s="231"/>
      <c r="CD94" s="126"/>
    </row>
    <row r="95" spans="1:82" s="125" customFormat="1" ht="93" customHeight="1" x14ac:dyDescent="0.45">
      <c r="A95" s="160">
        <v>92</v>
      </c>
      <c r="B95" s="246" t="s">
        <v>405</v>
      </c>
      <c r="C95" s="209" t="s">
        <v>411</v>
      </c>
      <c r="D95" s="138" t="s">
        <v>53</v>
      </c>
      <c r="E95" s="140"/>
      <c r="F95" s="140" t="s">
        <v>5</v>
      </c>
      <c r="G95" s="136">
        <v>10</v>
      </c>
      <c r="H95" s="137">
        <f t="shared" si="1"/>
        <v>5</v>
      </c>
      <c r="I95" s="140"/>
      <c r="J95" s="263"/>
      <c r="K95" s="226"/>
      <c r="L95" s="226"/>
      <c r="M95" s="226"/>
      <c r="N95" s="226"/>
      <c r="O95" s="226"/>
      <c r="P95" s="226"/>
      <c r="Q95" s="226"/>
      <c r="R95" s="226"/>
      <c r="S95" s="226"/>
      <c r="T95" s="226"/>
      <c r="U95" s="226"/>
      <c r="V95" s="226"/>
      <c r="W95" s="226"/>
      <c r="X95" s="231"/>
      <c r="CD95" s="126"/>
    </row>
    <row r="96" spans="1:82" s="125" customFormat="1" ht="52.5" customHeight="1" x14ac:dyDescent="0.45">
      <c r="A96" s="160">
        <v>93</v>
      </c>
      <c r="B96" s="246" t="s">
        <v>408</v>
      </c>
      <c r="C96" s="209" t="s">
        <v>73</v>
      </c>
      <c r="D96" s="138" t="s">
        <v>53</v>
      </c>
      <c r="E96" s="140"/>
      <c r="F96" s="140" t="s">
        <v>5</v>
      </c>
      <c r="G96" s="136">
        <v>10</v>
      </c>
      <c r="H96" s="137">
        <f t="shared" si="1"/>
        <v>5</v>
      </c>
      <c r="I96" s="140"/>
      <c r="J96" s="263"/>
      <c r="K96" s="226"/>
      <c r="L96" s="226"/>
      <c r="M96" s="226"/>
      <c r="N96" s="226"/>
      <c r="O96" s="226"/>
      <c r="P96" s="226"/>
      <c r="Q96" s="226"/>
      <c r="R96" s="226"/>
      <c r="S96" s="226"/>
      <c r="T96" s="226"/>
      <c r="U96" s="226"/>
      <c r="V96" s="226"/>
      <c r="W96" s="226"/>
      <c r="X96" s="231"/>
      <c r="CD96" s="126"/>
    </row>
    <row r="97" spans="1:82" s="122" customFormat="1" ht="79.5" customHeight="1" x14ac:dyDescent="0.45">
      <c r="A97" s="160">
        <v>94</v>
      </c>
      <c r="B97" s="247" t="s">
        <v>409</v>
      </c>
      <c r="C97" s="209" t="s">
        <v>74</v>
      </c>
      <c r="D97" s="138" t="s">
        <v>53</v>
      </c>
      <c r="E97" s="140"/>
      <c r="F97" s="140" t="s">
        <v>5</v>
      </c>
      <c r="G97" s="136">
        <v>10</v>
      </c>
      <c r="H97" s="137">
        <f t="shared" si="1"/>
        <v>5</v>
      </c>
      <c r="I97" s="140"/>
      <c r="J97" s="264"/>
      <c r="K97" s="124"/>
      <c r="L97" s="124"/>
      <c r="M97" s="124"/>
      <c r="N97" s="124"/>
      <c r="O97" s="124"/>
      <c r="P97" s="124"/>
      <c r="Q97" s="124"/>
      <c r="R97" s="124"/>
      <c r="S97" s="124"/>
      <c r="T97" s="124"/>
      <c r="U97" s="124"/>
      <c r="V97" s="124"/>
      <c r="W97" s="124"/>
      <c r="X97" s="230"/>
    </row>
    <row r="98" spans="1:82" s="122" customFormat="1" ht="139.5" customHeight="1" x14ac:dyDescent="0.45">
      <c r="A98" s="160">
        <v>95</v>
      </c>
      <c r="B98" s="247" t="s">
        <v>410</v>
      </c>
      <c r="C98" s="209" t="s">
        <v>75</v>
      </c>
      <c r="D98" s="138" t="s">
        <v>53</v>
      </c>
      <c r="E98" s="140"/>
      <c r="F98" s="140" t="s">
        <v>5</v>
      </c>
      <c r="G98" s="136">
        <v>10</v>
      </c>
      <c r="H98" s="137">
        <f t="shared" si="1"/>
        <v>5</v>
      </c>
      <c r="I98" s="140"/>
      <c r="J98" s="264"/>
      <c r="K98" s="124"/>
      <c r="L98" s="124"/>
      <c r="M98" s="124"/>
      <c r="N98" s="124"/>
      <c r="O98" s="124"/>
      <c r="P98" s="124"/>
      <c r="Q98" s="124"/>
      <c r="R98" s="124"/>
      <c r="S98" s="124"/>
      <c r="T98" s="124"/>
      <c r="U98" s="124"/>
      <c r="V98" s="124"/>
      <c r="W98" s="124"/>
      <c r="X98" s="230"/>
    </row>
    <row r="99" spans="1:82" s="122" customFormat="1" ht="39" customHeight="1" x14ac:dyDescent="0.45">
      <c r="A99" s="160">
        <v>96</v>
      </c>
      <c r="B99" s="247" t="s">
        <v>398</v>
      </c>
      <c r="C99" s="209" t="s">
        <v>179</v>
      </c>
      <c r="D99" s="138" t="s">
        <v>53</v>
      </c>
      <c r="E99" s="140"/>
      <c r="F99" s="140" t="s">
        <v>5</v>
      </c>
      <c r="G99" s="136">
        <v>10</v>
      </c>
      <c r="H99" s="137">
        <f t="shared" si="1"/>
        <v>5</v>
      </c>
      <c r="I99" s="140"/>
      <c r="J99" s="264"/>
      <c r="K99" s="124"/>
      <c r="L99" s="124"/>
      <c r="M99" s="124"/>
      <c r="N99" s="124"/>
      <c r="O99" s="124"/>
      <c r="P99" s="124"/>
      <c r="Q99" s="124"/>
      <c r="R99" s="124"/>
      <c r="S99" s="124"/>
      <c r="T99" s="124"/>
      <c r="U99" s="124"/>
      <c r="V99" s="124"/>
      <c r="W99" s="124"/>
      <c r="X99" s="230"/>
    </row>
    <row r="100" spans="1:82" s="122" customFormat="1" ht="73.5" customHeight="1" x14ac:dyDescent="0.45">
      <c r="A100" s="160">
        <v>97</v>
      </c>
      <c r="B100" s="247" t="s">
        <v>399</v>
      </c>
      <c r="C100" s="209" t="s">
        <v>400</v>
      </c>
      <c r="D100" s="138" t="s">
        <v>53</v>
      </c>
      <c r="E100" s="140"/>
      <c r="F100" s="140" t="s">
        <v>5</v>
      </c>
      <c r="G100" s="136">
        <v>10</v>
      </c>
      <c r="H100" s="137">
        <f t="shared" si="1"/>
        <v>5</v>
      </c>
      <c r="I100" s="140"/>
      <c r="J100" s="264"/>
      <c r="K100" s="124"/>
      <c r="L100" s="124"/>
      <c r="M100" s="124"/>
      <c r="N100" s="124"/>
      <c r="O100" s="124"/>
      <c r="P100" s="124"/>
      <c r="Q100" s="124"/>
      <c r="R100" s="124"/>
      <c r="S100" s="124"/>
      <c r="T100" s="124"/>
      <c r="U100" s="124"/>
      <c r="V100" s="124"/>
      <c r="W100" s="124"/>
      <c r="X100" s="230"/>
    </row>
    <row r="101" spans="1:82" s="125" customFormat="1" ht="68.25" customHeight="1" x14ac:dyDescent="0.45">
      <c r="A101" s="160">
        <v>98</v>
      </c>
      <c r="B101" s="246" t="s">
        <v>397</v>
      </c>
      <c r="C101" s="209" t="s">
        <v>513</v>
      </c>
      <c r="D101" s="138" t="s">
        <v>53</v>
      </c>
      <c r="E101" s="140"/>
      <c r="F101" s="140" t="s">
        <v>5</v>
      </c>
      <c r="G101" s="136">
        <v>10</v>
      </c>
      <c r="H101" s="137">
        <f t="shared" si="1"/>
        <v>5</v>
      </c>
      <c r="I101" s="140"/>
      <c r="J101" s="263"/>
      <c r="K101" s="226"/>
      <c r="L101" s="226"/>
      <c r="M101" s="226"/>
      <c r="N101" s="226"/>
      <c r="O101" s="226"/>
      <c r="P101" s="226"/>
      <c r="Q101" s="226"/>
      <c r="R101" s="226"/>
      <c r="S101" s="226"/>
      <c r="T101" s="226"/>
      <c r="U101" s="226"/>
      <c r="V101" s="226"/>
      <c r="W101" s="226"/>
      <c r="X101" s="231"/>
      <c r="CD101" s="126"/>
    </row>
    <row r="102" spans="1:82" s="125" customFormat="1" ht="58.15" customHeight="1" x14ac:dyDescent="0.45">
      <c r="A102" s="160">
        <v>99</v>
      </c>
      <c r="B102" s="246" t="s">
        <v>403</v>
      </c>
      <c r="C102" s="209" t="s">
        <v>309</v>
      </c>
      <c r="D102" s="60" t="s">
        <v>36</v>
      </c>
      <c r="E102" s="140"/>
      <c r="F102" s="140" t="s">
        <v>5</v>
      </c>
      <c r="G102" s="136">
        <v>5</v>
      </c>
      <c r="H102" s="137">
        <f t="shared" si="1"/>
        <v>5</v>
      </c>
      <c r="I102" s="140"/>
      <c r="J102" s="263"/>
      <c r="K102" s="226"/>
      <c r="L102" s="226"/>
      <c r="M102" s="226"/>
      <c r="N102" s="226"/>
      <c r="O102" s="226"/>
      <c r="P102" s="226"/>
      <c r="Q102" s="226"/>
      <c r="R102" s="226"/>
      <c r="S102" s="226"/>
      <c r="T102" s="226"/>
      <c r="U102" s="226"/>
      <c r="V102" s="226"/>
      <c r="W102" s="226"/>
      <c r="X102" s="231"/>
      <c r="CD102" s="126"/>
    </row>
    <row r="103" spans="1:82" s="125" customFormat="1" ht="38.450000000000003" customHeight="1" x14ac:dyDescent="0.45">
      <c r="A103" s="160">
        <v>100</v>
      </c>
      <c r="B103" s="246" t="s">
        <v>395</v>
      </c>
      <c r="C103" s="209" t="s">
        <v>180</v>
      </c>
      <c r="D103" s="60" t="s">
        <v>36</v>
      </c>
      <c r="E103" s="140"/>
      <c r="F103" s="140" t="s">
        <v>5</v>
      </c>
      <c r="G103" s="136">
        <v>5</v>
      </c>
      <c r="H103" s="137">
        <f t="shared" si="1"/>
        <v>5</v>
      </c>
      <c r="I103" s="140"/>
      <c r="J103" s="263"/>
      <c r="K103" s="226"/>
      <c r="L103" s="226"/>
      <c r="M103" s="226"/>
      <c r="N103" s="226"/>
      <c r="O103" s="226"/>
      <c r="P103" s="226"/>
      <c r="Q103" s="226"/>
      <c r="R103" s="226"/>
      <c r="S103" s="226"/>
      <c r="T103" s="226"/>
      <c r="U103" s="226"/>
      <c r="V103" s="226"/>
      <c r="W103" s="226"/>
      <c r="X103" s="231"/>
      <c r="CD103" s="126"/>
    </row>
    <row r="104" spans="1:82" s="125" customFormat="1" ht="35.25" customHeight="1" x14ac:dyDescent="0.45">
      <c r="A104" s="160">
        <v>101</v>
      </c>
      <c r="B104" s="246" t="s">
        <v>396</v>
      </c>
      <c r="C104" s="209" t="s">
        <v>76</v>
      </c>
      <c r="D104" s="60" t="s">
        <v>36</v>
      </c>
      <c r="E104" s="140"/>
      <c r="F104" s="140" t="s">
        <v>5</v>
      </c>
      <c r="G104" s="136">
        <v>5</v>
      </c>
      <c r="H104" s="137">
        <f t="shared" si="1"/>
        <v>5</v>
      </c>
      <c r="I104" s="140"/>
      <c r="J104" s="263"/>
      <c r="K104" s="226"/>
      <c r="L104" s="226"/>
      <c r="M104" s="226"/>
      <c r="N104" s="226"/>
      <c r="O104" s="226"/>
      <c r="P104" s="226"/>
      <c r="Q104" s="226"/>
      <c r="R104" s="226"/>
      <c r="S104" s="226"/>
      <c r="T104" s="226"/>
      <c r="U104" s="226"/>
      <c r="V104" s="226"/>
      <c r="W104" s="226"/>
      <c r="X104" s="231"/>
      <c r="CD104" s="126"/>
    </row>
    <row r="105" spans="1:82" s="122" customFormat="1" ht="57" customHeight="1" x14ac:dyDescent="0.45">
      <c r="A105" s="160">
        <v>102</v>
      </c>
      <c r="B105" s="203">
        <v>7.4</v>
      </c>
      <c r="C105" s="209" t="s">
        <v>390</v>
      </c>
      <c r="D105" s="138" t="s">
        <v>31</v>
      </c>
      <c r="E105" s="140"/>
      <c r="F105" s="140" t="s">
        <v>5</v>
      </c>
      <c r="G105" s="136">
        <v>5</v>
      </c>
      <c r="H105" s="137">
        <f t="shared" si="1"/>
        <v>5</v>
      </c>
      <c r="I105" s="140"/>
      <c r="J105" s="55"/>
      <c r="K105" s="124"/>
      <c r="L105" s="124"/>
      <c r="M105" s="124"/>
      <c r="N105" s="124"/>
      <c r="O105" s="124"/>
      <c r="P105" s="124"/>
      <c r="Q105" s="124"/>
      <c r="R105" s="124"/>
      <c r="S105" s="225"/>
      <c r="T105" s="225"/>
      <c r="U105" s="124"/>
      <c r="V105" s="124"/>
      <c r="W105" s="124"/>
      <c r="X105" s="230"/>
    </row>
    <row r="106" spans="1:82" s="122" customFormat="1" ht="57.75" customHeight="1" x14ac:dyDescent="0.45">
      <c r="A106" s="160">
        <v>103</v>
      </c>
      <c r="B106" s="203">
        <v>7.5</v>
      </c>
      <c r="C106" s="209" t="s">
        <v>68</v>
      </c>
      <c r="D106" s="138" t="s">
        <v>31</v>
      </c>
      <c r="E106" s="140"/>
      <c r="F106" s="140" t="s">
        <v>5</v>
      </c>
      <c r="G106" s="136">
        <v>5</v>
      </c>
      <c r="H106" s="137">
        <f t="shared" si="1"/>
        <v>5</v>
      </c>
      <c r="I106" s="140"/>
      <c r="J106" s="55"/>
      <c r="K106" s="124"/>
      <c r="L106" s="124"/>
      <c r="M106" s="124"/>
      <c r="N106" s="124"/>
      <c r="O106" s="124"/>
      <c r="P106" s="124"/>
      <c r="Q106" s="124"/>
      <c r="R106" s="124"/>
      <c r="S106" s="225"/>
      <c r="T106" s="225"/>
      <c r="U106" s="124"/>
      <c r="V106" s="124"/>
      <c r="W106" s="124"/>
      <c r="X106" s="230"/>
    </row>
    <row r="107" spans="1:82" s="122" customFormat="1" ht="53.25" customHeight="1" x14ac:dyDescent="0.45">
      <c r="A107" s="160">
        <v>104</v>
      </c>
      <c r="B107" s="203" t="s">
        <v>391</v>
      </c>
      <c r="C107" s="209" t="s">
        <v>178</v>
      </c>
      <c r="D107" s="138" t="s">
        <v>31</v>
      </c>
      <c r="E107" s="140"/>
      <c r="F107" s="140" t="s">
        <v>5</v>
      </c>
      <c r="G107" s="136">
        <v>5</v>
      </c>
      <c r="H107" s="137">
        <f t="shared" si="1"/>
        <v>5</v>
      </c>
      <c r="I107" s="140"/>
      <c r="J107" s="55"/>
      <c r="K107" s="124"/>
      <c r="L107" s="124"/>
      <c r="M107" s="124"/>
      <c r="N107" s="124"/>
      <c r="O107" s="124"/>
      <c r="P107" s="124"/>
      <c r="Q107" s="124"/>
      <c r="R107" s="124"/>
      <c r="S107" s="225"/>
      <c r="T107" s="225"/>
      <c r="U107" s="124"/>
      <c r="V107" s="124"/>
      <c r="W107" s="124"/>
      <c r="X107" s="230"/>
    </row>
    <row r="108" spans="1:82" s="122" customFormat="1" ht="39" customHeight="1" x14ac:dyDescent="0.45">
      <c r="A108" s="160">
        <v>105</v>
      </c>
      <c r="B108" s="203" t="s">
        <v>394</v>
      </c>
      <c r="C108" s="209" t="s">
        <v>69</v>
      </c>
      <c r="D108" s="138" t="s">
        <v>31</v>
      </c>
      <c r="E108" s="140"/>
      <c r="F108" s="140" t="s">
        <v>5</v>
      </c>
      <c r="G108" s="136">
        <v>5</v>
      </c>
      <c r="H108" s="137">
        <f t="shared" si="1"/>
        <v>5</v>
      </c>
      <c r="I108" s="140"/>
      <c r="J108" s="265" t="s">
        <v>38</v>
      </c>
      <c r="K108" s="124"/>
      <c r="L108" s="124"/>
      <c r="M108" s="124"/>
      <c r="N108" s="124"/>
      <c r="O108" s="124"/>
      <c r="P108" s="124"/>
      <c r="Q108" s="124"/>
      <c r="R108" s="124"/>
      <c r="S108" s="124"/>
      <c r="T108" s="124"/>
      <c r="U108" s="124"/>
      <c r="V108" s="124"/>
      <c r="W108" s="124"/>
      <c r="X108" s="230"/>
    </row>
    <row r="109" spans="1:82" s="122" customFormat="1" ht="39.75" customHeight="1" x14ac:dyDescent="0.45">
      <c r="A109" s="160">
        <v>106</v>
      </c>
      <c r="B109" s="203" t="s">
        <v>393</v>
      </c>
      <c r="C109" s="209" t="s">
        <v>70</v>
      </c>
      <c r="D109" s="138" t="s">
        <v>31</v>
      </c>
      <c r="E109" s="140"/>
      <c r="F109" s="140" t="s">
        <v>5</v>
      </c>
      <c r="G109" s="136">
        <v>5</v>
      </c>
      <c r="H109" s="137">
        <f t="shared" si="1"/>
        <v>5</v>
      </c>
      <c r="I109" s="140"/>
      <c r="J109" s="265" t="s">
        <v>38</v>
      </c>
      <c r="K109" s="124"/>
      <c r="L109" s="124"/>
      <c r="M109" s="124"/>
      <c r="N109" s="124"/>
      <c r="O109" s="124"/>
      <c r="P109" s="124"/>
      <c r="Q109" s="124"/>
      <c r="R109" s="124"/>
      <c r="S109" s="124"/>
      <c r="T109" s="124"/>
      <c r="U109" s="124"/>
      <c r="V109" s="124"/>
      <c r="W109" s="124"/>
      <c r="X109" s="230"/>
    </row>
    <row r="110" spans="1:82" s="122" customFormat="1" ht="36" customHeight="1" thickBot="1" x14ac:dyDescent="0.5">
      <c r="A110" s="160">
        <v>107</v>
      </c>
      <c r="B110" s="203" t="s">
        <v>392</v>
      </c>
      <c r="C110" s="211" t="s">
        <v>71</v>
      </c>
      <c r="D110" s="57" t="s">
        <v>31</v>
      </c>
      <c r="E110" s="262"/>
      <c r="F110" s="262" t="s">
        <v>5</v>
      </c>
      <c r="G110" s="58">
        <v>5</v>
      </c>
      <c r="H110" s="59">
        <f t="shared" si="1"/>
        <v>5</v>
      </c>
      <c r="I110" s="262"/>
      <c r="J110" s="374" t="s">
        <v>38</v>
      </c>
      <c r="K110" s="232"/>
      <c r="L110" s="232"/>
      <c r="M110" s="232"/>
      <c r="N110" s="232"/>
      <c r="O110" s="232"/>
      <c r="P110" s="232"/>
      <c r="Q110" s="232"/>
      <c r="R110" s="232"/>
      <c r="S110" s="232"/>
      <c r="T110" s="232"/>
      <c r="U110" s="232"/>
      <c r="V110" s="232"/>
      <c r="W110" s="232"/>
      <c r="X110" s="233"/>
    </row>
    <row r="111" spans="1:82" s="125" customFormat="1" ht="83.25" customHeight="1" thickBot="1" x14ac:dyDescent="0.5">
      <c r="A111" s="50">
        <v>108</v>
      </c>
      <c r="B111" s="248">
        <v>8.1</v>
      </c>
      <c r="C111" s="375" t="s">
        <v>181</v>
      </c>
      <c r="D111" s="376" t="s">
        <v>32</v>
      </c>
      <c r="E111" s="377"/>
      <c r="F111" s="377" t="s">
        <v>5</v>
      </c>
      <c r="G111" s="378">
        <v>10</v>
      </c>
      <c r="H111" s="379">
        <f t="shared" si="1"/>
        <v>5</v>
      </c>
      <c r="I111" s="380"/>
      <c r="J111" s="377"/>
      <c r="K111" s="381"/>
      <c r="L111" s="382"/>
      <c r="M111" s="382"/>
      <c r="N111" s="382"/>
      <c r="O111" s="382"/>
      <c r="P111" s="382"/>
      <c r="Q111" s="382"/>
      <c r="R111" s="382"/>
      <c r="S111" s="382"/>
      <c r="T111" s="382"/>
      <c r="U111" s="382"/>
      <c r="V111" s="382"/>
      <c r="W111" s="382"/>
      <c r="X111" s="383"/>
      <c r="CD111" s="126"/>
    </row>
    <row r="112" spans="1:82" s="125" customFormat="1" ht="68.25" customHeight="1" x14ac:dyDescent="0.45">
      <c r="A112" s="114">
        <v>109</v>
      </c>
      <c r="B112" s="241">
        <v>9.1</v>
      </c>
      <c r="C112" s="321" t="s">
        <v>108</v>
      </c>
      <c r="D112" s="322" t="s">
        <v>33</v>
      </c>
      <c r="E112" s="323"/>
      <c r="F112" s="256" t="s">
        <v>5</v>
      </c>
      <c r="G112" s="324">
        <v>10</v>
      </c>
      <c r="H112" s="207">
        <f t="shared" si="1"/>
        <v>5</v>
      </c>
      <c r="I112" s="256"/>
      <c r="J112" s="384" t="s">
        <v>412</v>
      </c>
      <c r="K112" s="301"/>
      <c r="L112" s="301"/>
      <c r="M112" s="301"/>
      <c r="N112" s="301"/>
      <c r="O112" s="301"/>
      <c r="P112" s="301"/>
      <c r="Q112" s="301"/>
      <c r="R112" s="301"/>
      <c r="S112" s="301"/>
      <c r="T112" s="301"/>
      <c r="U112" s="301"/>
      <c r="V112" s="301"/>
      <c r="W112" s="301"/>
      <c r="X112" s="302"/>
      <c r="CD112" s="126"/>
    </row>
    <row r="113" spans="1:82" s="125" customFormat="1" ht="54.75" customHeight="1" x14ac:dyDescent="0.45">
      <c r="A113" s="114">
        <v>110</v>
      </c>
      <c r="B113" s="249">
        <v>9.4</v>
      </c>
      <c r="C113" s="258" t="s">
        <v>88</v>
      </c>
      <c r="D113" s="139" t="s">
        <v>33</v>
      </c>
      <c r="E113" s="164"/>
      <c r="F113" s="140" t="s">
        <v>5</v>
      </c>
      <c r="G113" s="165">
        <v>10</v>
      </c>
      <c r="H113" s="137">
        <f t="shared" si="1"/>
        <v>5</v>
      </c>
      <c r="I113" s="140"/>
      <c r="J113" s="267"/>
      <c r="K113" s="226"/>
      <c r="L113" s="226"/>
      <c r="M113" s="226"/>
      <c r="N113" s="226"/>
      <c r="O113" s="226"/>
      <c r="P113" s="226"/>
      <c r="Q113" s="226"/>
      <c r="R113" s="226"/>
      <c r="S113" s="226"/>
      <c r="T113" s="226"/>
      <c r="U113" s="226"/>
      <c r="V113" s="226"/>
      <c r="W113" s="226"/>
      <c r="X113" s="231"/>
      <c r="CD113" s="126"/>
    </row>
    <row r="114" spans="1:82" s="122" customFormat="1" ht="40.15" customHeight="1" x14ac:dyDescent="0.45">
      <c r="A114" s="114">
        <v>111</v>
      </c>
      <c r="B114" s="241" t="s">
        <v>417</v>
      </c>
      <c r="C114" s="258" t="s">
        <v>416</v>
      </c>
      <c r="D114" s="139" t="s">
        <v>33</v>
      </c>
      <c r="E114" s="164"/>
      <c r="F114" s="140" t="s">
        <v>5</v>
      </c>
      <c r="G114" s="165">
        <v>10</v>
      </c>
      <c r="H114" s="137">
        <f t="shared" si="1"/>
        <v>5</v>
      </c>
      <c r="I114" s="140"/>
      <c r="J114" s="268"/>
      <c r="K114" s="124"/>
      <c r="L114" s="124"/>
      <c r="M114" s="124"/>
      <c r="N114" s="124"/>
      <c r="O114" s="124"/>
      <c r="P114" s="124"/>
      <c r="Q114" s="124"/>
      <c r="R114" s="124"/>
      <c r="S114" s="124"/>
      <c r="T114" s="124"/>
      <c r="U114" s="124"/>
      <c r="V114" s="124"/>
      <c r="W114" s="124"/>
      <c r="X114" s="230"/>
    </row>
    <row r="115" spans="1:82" s="122" customFormat="1" ht="57" customHeight="1" x14ac:dyDescent="0.45">
      <c r="A115" s="114">
        <v>112</v>
      </c>
      <c r="B115" s="241">
        <v>9.5</v>
      </c>
      <c r="C115" s="258" t="s">
        <v>418</v>
      </c>
      <c r="D115" s="139" t="s">
        <v>32</v>
      </c>
      <c r="E115" s="164"/>
      <c r="F115" s="140" t="s">
        <v>5</v>
      </c>
      <c r="G115" s="165">
        <v>10</v>
      </c>
      <c r="H115" s="137">
        <f t="shared" si="1"/>
        <v>5</v>
      </c>
      <c r="I115" s="140"/>
      <c r="J115" s="268"/>
      <c r="K115" s="124"/>
      <c r="L115" s="124"/>
      <c r="M115" s="124"/>
      <c r="N115" s="124"/>
      <c r="O115" s="124"/>
      <c r="P115" s="124"/>
      <c r="Q115" s="124"/>
      <c r="R115" s="124"/>
      <c r="S115" s="124"/>
      <c r="T115" s="124"/>
      <c r="U115" s="124"/>
      <c r="V115" s="124"/>
      <c r="W115" s="124"/>
      <c r="X115" s="230"/>
    </row>
    <row r="116" spans="1:82" s="122" customFormat="1" ht="70.5" customHeight="1" x14ac:dyDescent="0.45">
      <c r="A116" s="114">
        <v>113</v>
      </c>
      <c r="B116" s="241">
        <v>9.6</v>
      </c>
      <c r="C116" s="258" t="s">
        <v>103</v>
      </c>
      <c r="D116" s="139" t="s">
        <v>32</v>
      </c>
      <c r="E116" s="164"/>
      <c r="F116" s="140" t="s">
        <v>5</v>
      </c>
      <c r="G116" s="165">
        <v>10</v>
      </c>
      <c r="H116" s="137">
        <f t="shared" si="1"/>
        <v>5</v>
      </c>
      <c r="I116" s="140"/>
      <c r="J116" s="268"/>
      <c r="K116" s="124"/>
      <c r="L116" s="124"/>
      <c r="M116" s="124"/>
      <c r="N116" s="124"/>
      <c r="O116" s="124"/>
      <c r="P116" s="124"/>
      <c r="Q116" s="124"/>
      <c r="R116" s="124"/>
      <c r="S116" s="124"/>
      <c r="T116" s="124"/>
      <c r="U116" s="124"/>
      <c r="V116" s="124"/>
      <c r="W116" s="124"/>
      <c r="X116" s="230"/>
    </row>
    <row r="117" spans="1:82" s="122" customFormat="1" ht="288.75" customHeight="1" x14ac:dyDescent="0.45">
      <c r="A117" s="114">
        <v>114</v>
      </c>
      <c r="B117" s="241">
        <v>9.8000000000000007</v>
      </c>
      <c r="C117" s="258" t="s">
        <v>455</v>
      </c>
      <c r="D117" s="139" t="s">
        <v>32</v>
      </c>
      <c r="E117" s="164"/>
      <c r="F117" s="140" t="s">
        <v>5</v>
      </c>
      <c r="G117" s="165">
        <v>10</v>
      </c>
      <c r="H117" s="137">
        <f t="shared" si="1"/>
        <v>5</v>
      </c>
      <c r="I117" s="140"/>
      <c r="J117" s="268"/>
      <c r="K117" s="124"/>
      <c r="L117" s="124"/>
      <c r="M117" s="124"/>
      <c r="N117" s="124"/>
      <c r="O117" s="124"/>
      <c r="P117" s="124"/>
      <c r="Q117" s="124"/>
      <c r="R117" s="124"/>
      <c r="S117" s="124"/>
      <c r="T117" s="124"/>
      <c r="U117" s="124"/>
      <c r="V117" s="124"/>
      <c r="W117" s="124"/>
      <c r="X117" s="230"/>
    </row>
    <row r="118" spans="1:82" s="122" customFormat="1" ht="101.25" customHeight="1" x14ac:dyDescent="0.45">
      <c r="A118" s="114">
        <v>115</v>
      </c>
      <c r="B118" s="241" t="s">
        <v>420</v>
      </c>
      <c r="C118" s="258" t="s">
        <v>94</v>
      </c>
      <c r="D118" s="139" t="s">
        <v>32</v>
      </c>
      <c r="E118" s="164"/>
      <c r="F118" s="140" t="s">
        <v>5</v>
      </c>
      <c r="G118" s="165">
        <v>10</v>
      </c>
      <c r="H118" s="137">
        <f t="shared" si="1"/>
        <v>5</v>
      </c>
      <c r="I118" s="140"/>
      <c r="J118" s="268"/>
      <c r="K118" s="124"/>
      <c r="L118" s="124"/>
      <c r="M118" s="124"/>
      <c r="N118" s="124"/>
      <c r="O118" s="124"/>
      <c r="P118" s="124"/>
      <c r="Q118" s="124"/>
      <c r="R118" s="124"/>
      <c r="S118" s="124"/>
      <c r="T118" s="124"/>
      <c r="U118" s="124"/>
      <c r="V118" s="124"/>
      <c r="W118" s="124"/>
      <c r="X118" s="230"/>
    </row>
    <row r="119" spans="1:82" s="122" customFormat="1" ht="63.6" customHeight="1" x14ac:dyDescent="0.45">
      <c r="A119" s="114">
        <v>116</v>
      </c>
      <c r="B119" s="241" t="s">
        <v>421</v>
      </c>
      <c r="C119" s="258" t="s">
        <v>95</v>
      </c>
      <c r="D119" s="139" t="s">
        <v>32</v>
      </c>
      <c r="E119" s="164"/>
      <c r="F119" s="140" t="s">
        <v>5</v>
      </c>
      <c r="G119" s="165">
        <v>10</v>
      </c>
      <c r="H119" s="137">
        <f t="shared" si="1"/>
        <v>5</v>
      </c>
      <c r="I119" s="140"/>
      <c r="J119" s="268"/>
      <c r="K119" s="124"/>
      <c r="L119" s="124"/>
      <c r="M119" s="124"/>
      <c r="N119" s="124"/>
      <c r="O119" s="124"/>
      <c r="P119" s="124"/>
      <c r="Q119" s="124"/>
      <c r="R119" s="124"/>
      <c r="S119" s="124"/>
      <c r="T119" s="124"/>
      <c r="U119" s="124"/>
      <c r="V119" s="124"/>
      <c r="W119" s="124"/>
      <c r="X119" s="230"/>
    </row>
    <row r="120" spans="1:82" s="122" customFormat="1" ht="40.15" customHeight="1" x14ac:dyDescent="0.45">
      <c r="A120" s="114">
        <v>117</v>
      </c>
      <c r="B120" s="250" t="s">
        <v>422</v>
      </c>
      <c r="C120" s="258" t="s">
        <v>96</v>
      </c>
      <c r="D120" s="139" t="s">
        <v>32</v>
      </c>
      <c r="E120" s="164"/>
      <c r="F120" s="140" t="s">
        <v>5</v>
      </c>
      <c r="G120" s="165">
        <v>10</v>
      </c>
      <c r="H120" s="137">
        <f t="shared" si="1"/>
        <v>5</v>
      </c>
      <c r="I120" s="140"/>
      <c r="J120" s="268"/>
      <c r="K120" s="124"/>
      <c r="L120" s="124"/>
      <c r="M120" s="124"/>
      <c r="N120" s="124"/>
      <c r="O120" s="124"/>
      <c r="P120" s="124"/>
      <c r="Q120" s="124"/>
      <c r="R120" s="124"/>
      <c r="S120" s="124"/>
      <c r="T120" s="124"/>
      <c r="U120" s="124"/>
      <c r="V120" s="124"/>
      <c r="W120" s="124"/>
      <c r="X120" s="230"/>
    </row>
    <row r="121" spans="1:82" s="122" customFormat="1" ht="57.75" customHeight="1" x14ac:dyDescent="0.45">
      <c r="A121" s="114">
        <v>118</v>
      </c>
      <c r="B121" s="241">
        <v>9.1300000000000008</v>
      </c>
      <c r="C121" s="258" t="s">
        <v>182</v>
      </c>
      <c r="D121" s="139" t="s">
        <v>32</v>
      </c>
      <c r="E121" s="164"/>
      <c r="F121" s="140" t="s">
        <v>5</v>
      </c>
      <c r="G121" s="165">
        <v>10</v>
      </c>
      <c r="H121" s="137">
        <f t="shared" si="1"/>
        <v>5</v>
      </c>
      <c r="I121" s="140"/>
      <c r="J121" s="268"/>
      <c r="K121" s="124"/>
      <c r="L121" s="124"/>
      <c r="M121" s="124"/>
      <c r="N121" s="124"/>
      <c r="O121" s="124"/>
      <c r="P121" s="124"/>
      <c r="Q121" s="124"/>
      <c r="R121" s="124"/>
      <c r="S121" s="124"/>
      <c r="T121" s="124"/>
      <c r="U121" s="124"/>
      <c r="V121" s="124"/>
      <c r="W121" s="124"/>
      <c r="X121" s="230"/>
    </row>
    <row r="122" spans="1:82" s="125" customFormat="1" ht="90" customHeight="1" x14ac:dyDescent="0.45">
      <c r="A122" s="114">
        <v>119</v>
      </c>
      <c r="B122" s="241">
        <v>9.15</v>
      </c>
      <c r="C122" s="258" t="s">
        <v>183</v>
      </c>
      <c r="D122" s="139" t="s">
        <v>32</v>
      </c>
      <c r="E122" s="164"/>
      <c r="F122" s="140" t="s">
        <v>5</v>
      </c>
      <c r="G122" s="165">
        <v>10</v>
      </c>
      <c r="H122" s="137">
        <f t="shared" si="1"/>
        <v>5</v>
      </c>
      <c r="I122" s="140"/>
      <c r="J122" s="268"/>
      <c r="K122" s="226"/>
      <c r="L122" s="226"/>
      <c r="M122" s="226"/>
      <c r="N122" s="226"/>
      <c r="O122" s="226"/>
      <c r="P122" s="226"/>
      <c r="Q122" s="226"/>
      <c r="R122" s="226"/>
      <c r="S122" s="226"/>
      <c r="T122" s="226"/>
      <c r="U122" s="226"/>
      <c r="V122" s="226"/>
      <c r="W122" s="226"/>
      <c r="X122" s="231"/>
      <c r="CD122" s="126"/>
    </row>
    <row r="123" spans="1:82" s="125" customFormat="1" ht="39.75" customHeight="1" x14ac:dyDescent="0.45">
      <c r="A123" s="114">
        <v>120</v>
      </c>
      <c r="B123" s="249" t="s">
        <v>425</v>
      </c>
      <c r="C123" s="258" t="s">
        <v>97</v>
      </c>
      <c r="D123" s="139" t="s">
        <v>32</v>
      </c>
      <c r="E123" s="164"/>
      <c r="F123" s="140" t="s">
        <v>5</v>
      </c>
      <c r="G123" s="165">
        <v>10</v>
      </c>
      <c r="H123" s="137">
        <f t="shared" si="1"/>
        <v>5</v>
      </c>
      <c r="I123" s="140"/>
      <c r="J123" s="267"/>
      <c r="K123" s="226"/>
      <c r="L123" s="226"/>
      <c r="M123" s="226"/>
      <c r="N123" s="226"/>
      <c r="O123" s="226"/>
      <c r="P123" s="226"/>
      <c r="Q123" s="226"/>
      <c r="R123" s="226"/>
      <c r="S123" s="226"/>
      <c r="T123" s="226"/>
      <c r="U123" s="226"/>
      <c r="V123" s="226"/>
      <c r="W123" s="226"/>
      <c r="X123" s="231"/>
      <c r="CD123" s="126"/>
    </row>
    <row r="124" spans="1:82" s="122" customFormat="1" ht="61.5" customHeight="1" x14ac:dyDescent="0.45">
      <c r="A124" s="114">
        <v>121</v>
      </c>
      <c r="B124" s="249">
        <v>9.16</v>
      </c>
      <c r="C124" s="258" t="s">
        <v>426</v>
      </c>
      <c r="D124" s="139" t="s">
        <v>32</v>
      </c>
      <c r="E124" s="164"/>
      <c r="F124" s="140" t="s">
        <v>5</v>
      </c>
      <c r="G124" s="165">
        <v>10</v>
      </c>
      <c r="H124" s="137">
        <f t="shared" si="1"/>
        <v>5</v>
      </c>
      <c r="I124" s="140"/>
      <c r="J124" s="266" t="s">
        <v>282</v>
      </c>
      <c r="K124" s="124"/>
      <c r="L124" s="124"/>
      <c r="M124" s="124"/>
      <c r="N124" s="124"/>
      <c r="O124" s="124"/>
      <c r="P124" s="124"/>
      <c r="Q124" s="124"/>
      <c r="R124" s="124"/>
      <c r="S124" s="124"/>
      <c r="T124" s="124"/>
      <c r="U124" s="124"/>
      <c r="V124" s="124"/>
      <c r="W124" s="124"/>
      <c r="X124" s="230"/>
    </row>
    <row r="125" spans="1:82" s="122" customFormat="1" ht="36.75" customHeight="1" x14ac:dyDescent="0.45">
      <c r="A125" s="114">
        <v>122</v>
      </c>
      <c r="B125" s="241">
        <v>9.1999999999999993</v>
      </c>
      <c r="C125" s="258" t="s">
        <v>109</v>
      </c>
      <c r="D125" s="139" t="s">
        <v>112</v>
      </c>
      <c r="E125" s="164"/>
      <c r="F125" s="140" t="s">
        <v>5</v>
      </c>
      <c r="G125" s="165">
        <v>5</v>
      </c>
      <c r="H125" s="137">
        <f t="shared" si="1"/>
        <v>5</v>
      </c>
      <c r="I125" s="140"/>
      <c r="J125" s="269"/>
      <c r="K125" s="124"/>
      <c r="L125" s="124"/>
      <c r="M125" s="124"/>
      <c r="N125" s="124"/>
      <c r="O125" s="124"/>
      <c r="P125" s="124"/>
      <c r="Q125" s="124"/>
      <c r="R125" s="124"/>
      <c r="S125" s="124"/>
      <c r="T125" s="124"/>
      <c r="U125" s="124"/>
      <c r="V125" s="124"/>
      <c r="W125" s="124"/>
      <c r="X125" s="230"/>
    </row>
    <row r="126" spans="1:82" s="122" customFormat="1" ht="36.75" customHeight="1" x14ac:dyDescent="0.45">
      <c r="A126" s="114">
        <v>123</v>
      </c>
      <c r="B126" s="241" t="s">
        <v>413</v>
      </c>
      <c r="C126" s="258" t="s">
        <v>110</v>
      </c>
      <c r="D126" s="139" t="s">
        <v>112</v>
      </c>
      <c r="E126" s="164"/>
      <c r="F126" s="140" t="s">
        <v>5</v>
      </c>
      <c r="G126" s="165">
        <v>5</v>
      </c>
      <c r="H126" s="137">
        <f t="shared" si="1"/>
        <v>5</v>
      </c>
      <c r="I126" s="140"/>
      <c r="J126" s="269"/>
      <c r="K126" s="124"/>
      <c r="L126" s="124"/>
      <c r="M126" s="124"/>
      <c r="N126" s="124"/>
      <c r="O126" s="124"/>
      <c r="P126" s="124"/>
      <c r="Q126" s="124"/>
      <c r="R126" s="124"/>
      <c r="S126" s="124"/>
      <c r="T126" s="124"/>
      <c r="U126" s="124"/>
      <c r="V126" s="124"/>
      <c r="W126" s="124"/>
      <c r="X126" s="230"/>
    </row>
    <row r="127" spans="1:82" s="122" customFormat="1" ht="37.15" customHeight="1" x14ac:dyDescent="0.45">
      <c r="A127" s="114">
        <v>124</v>
      </c>
      <c r="B127" s="241" t="s">
        <v>414</v>
      </c>
      <c r="C127" s="258" t="s">
        <v>184</v>
      </c>
      <c r="D127" s="139" t="s">
        <v>112</v>
      </c>
      <c r="E127" s="164"/>
      <c r="F127" s="140" t="s">
        <v>5</v>
      </c>
      <c r="G127" s="165">
        <v>5</v>
      </c>
      <c r="H127" s="137">
        <f t="shared" si="1"/>
        <v>5</v>
      </c>
      <c r="I127" s="140"/>
      <c r="J127" s="269"/>
      <c r="K127" s="124"/>
      <c r="L127" s="124"/>
      <c r="M127" s="124"/>
      <c r="N127" s="124"/>
      <c r="O127" s="124"/>
      <c r="P127" s="124"/>
      <c r="Q127" s="124"/>
      <c r="R127" s="124"/>
      <c r="S127" s="124"/>
      <c r="T127" s="124"/>
      <c r="U127" s="124"/>
      <c r="V127" s="124"/>
      <c r="W127" s="124"/>
      <c r="X127" s="230"/>
      <c r="AD127" s="122" t="s">
        <v>361</v>
      </c>
    </row>
    <row r="128" spans="1:82" s="122" customFormat="1" ht="39.75" customHeight="1" x14ac:dyDescent="0.45">
      <c r="A128" s="114">
        <v>125</v>
      </c>
      <c r="B128" s="241" t="s">
        <v>415</v>
      </c>
      <c r="C128" s="258" t="s">
        <v>111</v>
      </c>
      <c r="D128" s="139" t="s">
        <v>112</v>
      </c>
      <c r="E128" s="164"/>
      <c r="F128" s="140" t="s">
        <v>5</v>
      </c>
      <c r="G128" s="165">
        <v>5</v>
      </c>
      <c r="H128" s="137">
        <f t="shared" si="1"/>
        <v>5</v>
      </c>
      <c r="I128" s="140"/>
      <c r="J128" s="269"/>
      <c r="K128" s="124"/>
      <c r="L128" s="124"/>
      <c r="M128" s="124"/>
      <c r="N128" s="124"/>
      <c r="O128" s="124"/>
      <c r="P128" s="124"/>
      <c r="Q128" s="124"/>
      <c r="R128" s="124"/>
      <c r="S128" s="124"/>
      <c r="T128" s="124"/>
      <c r="U128" s="124"/>
      <c r="V128" s="124"/>
      <c r="W128" s="124"/>
      <c r="X128" s="230"/>
    </row>
    <row r="129" spans="1:82" s="122" customFormat="1" ht="39" customHeight="1" x14ac:dyDescent="0.45">
      <c r="A129" s="114">
        <v>126</v>
      </c>
      <c r="B129" s="241">
        <v>9.6999999999999993</v>
      </c>
      <c r="C129" s="258" t="s">
        <v>419</v>
      </c>
      <c r="D129" s="139" t="s">
        <v>112</v>
      </c>
      <c r="E129" s="164"/>
      <c r="F129" s="140" t="s">
        <v>5</v>
      </c>
      <c r="G129" s="165">
        <v>5</v>
      </c>
      <c r="H129" s="137">
        <f t="shared" si="1"/>
        <v>5</v>
      </c>
      <c r="I129" s="140"/>
      <c r="J129" s="269"/>
      <c r="K129" s="124"/>
      <c r="L129" s="124"/>
      <c r="M129" s="124"/>
      <c r="N129" s="124"/>
      <c r="O129" s="124"/>
      <c r="P129" s="124"/>
      <c r="Q129" s="124"/>
      <c r="R129" s="124"/>
      <c r="S129" s="124"/>
      <c r="T129" s="124"/>
      <c r="U129" s="124"/>
      <c r="V129" s="124"/>
      <c r="W129" s="124"/>
      <c r="X129" s="230"/>
      <c r="AD129" s="122" t="s">
        <v>362</v>
      </c>
    </row>
    <row r="130" spans="1:82" s="122" customFormat="1" ht="51.75" customHeight="1" x14ac:dyDescent="0.45">
      <c r="A130" s="114">
        <v>127</v>
      </c>
      <c r="B130" s="241">
        <v>9.9</v>
      </c>
      <c r="C130" s="260" t="s">
        <v>310</v>
      </c>
      <c r="D130" s="139" t="s">
        <v>31</v>
      </c>
      <c r="E130" s="164"/>
      <c r="F130" s="140" t="s">
        <v>5</v>
      </c>
      <c r="G130" s="165">
        <v>5</v>
      </c>
      <c r="H130" s="137">
        <f t="shared" si="1"/>
        <v>5</v>
      </c>
      <c r="I130" s="140"/>
      <c r="J130" s="269"/>
      <c r="K130" s="124"/>
      <c r="L130" s="124"/>
      <c r="M130" s="124"/>
      <c r="N130" s="124"/>
      <c r="O130" s="124"/>
      <c r="P130" s="124"/>
      <c r="Q130" s="124"/>
      <c r="R130" s="124"/>
      <c r="S130" s="124"/>
      <c r="T130" s="124"/>
      <c r="U130" s="124"/>
      <c r="V130" s="124"/>
      <c r="W130" s="124"/>
      <c r="X130" s="230"/>
      <c r="AD130" s="122" t="s">
        <v>363</v>
      </c>
    </row>
    <row r="131" spans="1:82" s="122" customFormat="1" ht="72.75" customHeight="1" x14ac:dyDescent="0.45">
      <c r="A131" s="114">
        <v>128</v>
      </c>
      <c r="B131" s="241">
        <v>9.11</v>
      </c>
      <c r="C131" s="260" t="s">
        <v>311</v>
      </c>
      <c r="D131" s="139" t="s">
        <v>31</v>
      </c>
      <c r="E131" s="164"/>
      <c r="F131" s="140" t="s">
        <v>5</v>
      </c>
      <c r="G131" s="165">
        <v>5</v>
      </c>
      <c r="H131" s="137">
        <f t="shared" si="1"/>
        <v>5</v>
      </c>
      <c r="I131" s="140"/>
      <c r="J131" s="269"/>
      <c r="K131" s="124"/>
      <c r="L131" s="124"/>
      <c r="M131" s="124"/>
      <c r="N131" s="124"/>
      <c r="O131" s="124"/>
      <c r="P131" s="124"/>
      <c r="Q131" s="124"/>
      <c r="R131" s="124"/>
      <c r="S131" s="124"/>
      <c r="T131" s="124"/>
      <c r="U131" s="124"/>
      <c r="V131" s="124"/>
      <c r="W131" s="124"/>
      <c r="X131" s="230"/>
      <c r="AD131" s="122" t="s">
        <v>364</v>
      </c>
    </row>
    <row r="132" spans="1:82" s="122" customFormat="1" ht="42" customHeight="1" x14ac:dyDescent="0.45">
      <c r="A132" s="114">
        <v>129</v>
      </c>
      <c r="B132" s="241">
        <v>9.1199999999999992</v>
      </c>
      <c r="C132" s="258" t="s">
        <v>113</v>
      </c>
      <c r="D132" s="139" t="s">
        <v>31</v>
      </c>
      <c r="E132" s="164"/>
      <c r="F132" s="140" t="s">
        <v>5</v>
      </c>
      <c r="G132" s="165">
        <v>5</v>
      </c>
      <c r="H132" s="137">
        <f t="shared" si="1"/>
        <v>5</v>
      </c>
      <c r="I132" s="140"/>
      <c r="J132" s="269"/>
      <c r="K132" s="124"/>
      <c r="L132" s="124"/>
      <c r="M132" s="124"/>
      <c r="N132" s="124"/>
      <c r="O132" s="124"/>
      <c r="P132" s="124"/>
      <c r="Q132" s="124"/>
      <c r="R132" s="124"/>
      <c r="S132" s="124"/>
      <c r="T132" s="124"/>
      <c r="U132" s="124"/>
      <c r="V132" s="124"/>
      <c r="W132" s="124"/>
      <c r="X132" s="230"/>
      <c r="AD132" s="122" t="s">
        <v>365</v>
      </c>
    </row>
    <row r="133" spans="1:82" s="122" customFormat="1" ht="40.5" customHeight="1" x14ac:dyDescent="0.45">
      <c r="A133" s="114">
        <v>130</v>
      </c>
      <c r="B133" s="241" t="s">
        <v>427</v>
      </c>
      <c r="C133" s="258" t="s">
        <v>114</v>
      </c>
      <c r="D133" s="139" t="s">
        <v>31</v>
      </c>
      <c r="E133" s="164"/>
      <c r="F133" s="140" t="s">
        <v>5</v>
      </c>
      <c r="G133" s="165">
        <v>5</v>
      </c>
      <c r="H133" s="137">
        <f t="shared" si="1"/>
        <v>5</v>
      </c>
      <c r="I133" s="140"/>
      <c r="J133" s="269"/>
      <c r="K133" s="124"/>
      <c r="L133" s="124"/>
      <c r="M133" s="124"/>
      <c r="N133" s="124"/>
      <c r="O133" s="124"/>
      <c r="P133" s="124"/>
      <c r="Q133" s="124"/>
      <c r="R133" s="124"/>
      <c r="S133" s="124"/>
      <c r="T133" s="124"/>
      <c r="U133" s="124"/>
      <c r="V133" s="124"/>
      <c r="W133" s="124"/>
      <c r="X133" s="230"/>
      <c r="AD133" s="122" t="s">
        <v>366</v>
      </c>
    </row>
    <row r="134" spans="1:82" s="122" customFormat="1" ht="59.25" customHeight="1" x14ac:dyDescent="0.45">
      <c r="A134" s="114">
        <v>131</v>
      </c>
      <c r="B134" s="241" t="s">
        <v>424</v>
      </c>
      <c r="C134" s="258" t="s">
        <v>116</v>
      </c>
      <c r="D134" s="139" t="s">
        <v>31</v>
      </c>
      <c r="E134" s="164"/>
      <c r="F134" s="140" t="s">
        <v>5</v>
      </c>
      <c r="G134" s="165">
        <v>5</v>
      </c>
      <c r="H134" s="137">
        <f t="shared" si="1"/>
        <v>5</v>
      </c>
      <c r="I134" s="140"/>
      <c r="J134" s="270" t="s">
        <v>423</v>
      </c>
      <c r="K134" s="124"/>
      <c r="L134" s="124"/>
      <c r="M134" s="124"/>
      <c r="N134" s="124"/>
      <c r="O134" s="124"/>
      <c r="P134" s="124"/>
      <c r="Q134" s="124"/>
      <c r="R134" s="124"/>
      <c r="S134" s="124"/>
      <c r="T134" s="124"/>
      <c r="U134" s="124"/>
      <c r="V134" s="124"/>
      <c r="W134" s="124"/>
      <c r="X134" s="230"/>
    </row>
    <row r="135" spans="1:82" s="122" customFormat="1" ht="55.5" customHeight="1" thickBot="1" x14ac:dyDescent="0.5">
      <c r="A135" s="114">
        <v>132</v>
      </c>
      <c r="B135" s="241">
        <v>9.14</v>
      </c>
      <c r="C135" s="385" t="s">
        <v>115</v>
      </c>
      <c r="D135" s="386" t="s">
        <v>31</v>
      </c>
      <c r="E135" s="387"/>
      <c r="F135" s="348" t="s">
        <v>5</v>
      </c>
      <c r="G135" s="388">
        <v>5</v>
      </c>
      <c r="H135" s="350">
        <f t="shared" si="1"/>
        <v>5</v>
      </c>
      <c r="I135" s="348"/>
      <c r="J135" s="389"/>
      <c r="K135" s="351"/>
      <c r="L135" s="351"/>
      <c r="M135" s="351"/>
      <c r="N135" s="351"/>
      <c r="O135" s="351"/>
      <c r="P135" s="351"/>
      <c r="Q135" s="351"/>
      <c r="R135" s="351"/>
      <c r="S135" s="351"/>
      <c r="T135" s="351"/>
      <c r="U135" s="351"/>
      <c r="V135" s="351"/>
      <c r="W135" s="351"/>
      <c r="X135" s="353"/>
      <c r="AD135" s="122" t="s">
        <v>367</v>
      </c>
    </row>
    <row r="136" spans="1:82" s="125" customFormat="1" ht="57.75" customHeight="1" x14ac:dyDescent="0.45">
      <c r="A136" s="175" t="s">
        <v>463</v>
      </c>
      <c r="B136" s="251" t="s">
        <v>428</v>
      </c>
      <c r="C136" s="273" t="s">
        <v>445</v>
      </c>
      <c r="D136" s="274" t="s">
        <v>35</v>
      </c>
      <c r="E136" s="275"/>
      <c r="F136" s="275" t="s">
        <v>5</v>
      </c>
      <c r="G136" s="276">
        <v>10</v>
      </c>
      <c r="H136" s="277">
        <f t="shared" ref="H136:H166" si="2">IF(F136="Yes",5,IF(F136="Partial",3,IF(F136="No",1,IF(F136="Comp. Control",5,IF(F136="","",)))))</f>
        <v>5</v>
      </c>
      <c r="I136" s="275"/>
      <c r="J136" s="275"/>
      <c r="K136" s="311"/>
      <c r="L136" s="311"/>
      <c r="M136" s="311"/>
      <c r="N136" s="311"/>
      <c r="O136" s="311"/>
      <c r="P136" s="311"/>
      <c r="Q136" s="311"/>
      <c r="R136" s="311"/>
      <c r="S136" s="311"/>
      <c r="T136" s="311"/>
      <c r="U136" s="311"/>
      <c r="V136" s="311"/>
      <c r="W136" s="311"/>
      <c r="X136" s="312"/>
      <c r="CD136" s="126"/>
    </row>
    <row r="137" spans="1:82" s="125" customFormat="1" ht="122.25" customHeight="1" x14ac:dyDescent="0.45">
      <c r="A137" s="175" t="s">
        <v>475</v>
      </c>
      <c r="B137" s="251" t="s">
        <v>429</v>
      </c>
      <c r="C137" s="281" t="s">
        <v>456</v>
      </c>
      <c r="D137" s="282" t="s">
        <v>35</v>
      </c>
      <c r="E137" s="283"/>
      <c r="F137" s="283" t="s">
        <v>5</v>
      </c>
      <c r="G137" s="284">
        <v>10</v>
      </c>
      <c r="H137" s="285">
        <f t="shared" si="2"/>
        <v>5</v>
      </c>
      <c r="I137" s="283"/>
      <c r="J137" s="366"/>
      <c r="K137" s="316"/>
      <c r="L137" s="316"/>
      <c r="M137" s="316"/>
      <c r="N137" s="316"/>
      <c r="O137" s="316"/>
      <c r="P137" s="316"/>
      <c r="Q137" s="316"/>
      <c r="R137" s="316"/>
      <c r="S137" s="316"/>
      <c r="T137" s="316"/>
      <c r="U137" s="316"/>
      <c r="V137" s="316"/>
      <c r="W137" s="316"/>
      <c r="X137" s="317"/>
      <c r="CD137" s="126"/>
    </row>
    <row r="138" spans="1:82" s="125" customFormat="1" ht="61.9" customHeight="1" x14ac:dyDescent="0.45">
      <c r="A138" s="175" t="s">
        <v>476</v>
      </c>
      <c r="B138" s="251" t="s">
        <v>431</v>
      </c>
      <c r="C138" s="281" t="s">
        <v>125</v>
      </c>
      <c r="D138" s="282" t="s">
        <v>35</v>
      </c>
      <c r="E138" s="283"/>
      <c r="F138" s="283" t="s">
        <v>5</v>
      </c>
      <c r="G138" s="284">
        <v>10</v>
      </c>
      <c r="H138" s="285">
        <f t="shared" si="2"/>
        <v>5</v>
      </c>
      <c r="I138" s="283"/>
      <c r="J138" s="366"/>
      <c r="K138" s="316"/>
      <c r="L138" s="316"/>
      <c r="M138" s="316"/>
      <c r="N138" s="316"/>
      <c r="O138" s="316"/>
      <c r="P138" s="316"/>
      <c r="Q138" s="316"/>
      <c r="R138" s="316"/>
      <c r="S138" s="316"/>
      <c r="T138" s="316"/>
      <c r="U138" s="316"/>
      <c r="V138" s="316"/>
      <c r="W138" s="316"/>
      <c r="X138" s="317"/>
      <c r="CD138" s="126"/>
    </row>
    <row r="139" spans="1:82" s="125" customFormat="1" ht="46.5" customHeight="1" x14ac:dyDescent="0.45">
      <c r="A139" s="175" t="s">
        <v>477</v>
      </c>
      <c r="B139" s="251" t="s">
        <v>433</v>
      </c>
      <c r="C139" s="281" t="s">
        <v>432</v>
      </c>
      <c r="D139" s="282" t="s">
        <v>35</v>
      </c>
      <c r="E139" s="283"/>
      <c r="F139" s="283" t="s">
        <v>5</v>
      </c>
      <c r="G139" s="284">
        <v>10</v>
      </c>
      <c r="H139" s="285">
        <f t="shared" si="2"/>
        <v>5</v>
      </c>
      <c r="I139" s="283"/>
      <c r="J139" s="366"/>
      <c r="K139" s="316"/>
      <c r="L139" s="316"/>
      <c r="M139" s="316"/>
      <c r="N139" s="316"/>
      <c r="O139" s="316"/>
      <c r="P139" s="316"/>
      <c r="Q139" s="316"/>
      <c r="R139" s="316"/>
      <c r="S139" s="316"/>
      <c r="T139" s="316"/>
      <c r="U139" s="316"/>
      <c r="V139" s="316"/>
      <c r="W139" s="316"/>
      <c r="X139" s="317"/>
      <c r="CD139" s="126"/>
    </row>
    <row r="140" spans="1:82" s="125" customFormat="1" ht="55.5" customHeight="1" x14ac:dyDescent="0.45">
      <c r="A140" s="175" t="s">
        <v>478</v>
      </c>
      <c r="B140" s="251" t="s">
        <v>430</v>
      </c>
      <c r="C140" s="281" t="s">
        <v>89</v>
      </c>
      <c r="D140" s="282" t="s">
        <v>33</v>
      </c>
      <c r="E140" s="283"/>
      <c r="F140" s="283" t="s">
        <v>5</v>
      </c>
      <c r="G140" s="284">
        <v>10</v>
      </c>
      <c r="H140" s="285">
        <f t="shared" si="2"/>
        <v>5</v>
      </c>
      <c r="I140" s="283"/>
      <c r="J140" s="366"/>
      <c r="K140" s="316"/>
      <c r="L140" s="316"/>
      <c r="M140" s="316"/>
      <c r="N140" s="316"/>
      <c r="O140" s="316"/>
      <c r="P140" s="316"/>
      <c r="Q140" s="316"/>
      <c r="R140" s="316"/>
      <c r="S140" s="316"/>
      <c r="T140" s="316"/>
      <c r="U140" s="316"/>
      <c r="V140" s="316"/>
      <c r="W140" s="316"/>
      <c r="X140" s="317"/>
      <c r="CD140" s="126"/>
    </row>
    <row r="141" spans="1:82" s="125" customFormat="1" ht="60.75" customHeight="1" x14ac:dyDescent="0.45">
      <c r="A141" s="175" t="s">
        <v>479</v>
      </c>
      <c r="B141" s="251" t="s">
        <v>434</v>
      </c>
      <c r="C141" s="281" t="s">
        <v>435</v>
      </c>
      <c r="D141" s="282" t="s">
        <v>32</v>
      </c>
      <c r="E141" s="283"/>
      <c r="F141" s="283" t="s">
        <v>5</v>
      </c>
      <c r="G141" s="284">
        <v>10</v>
      </c>
      <c r="H141" s="285">
        <f t="shared" si="2"/>
        <v>5</v>
      </c>
      <c r="I141" s="283"/>
      <c r="J141" s="366"/>
      <c r="K141" s="316"/>
      <c r="L141" s="316"/>
      <c r="M141" s="316"/>
      <c r="N141" s="316"/>
      <c r="O141" s="316"/>
      <c r="P141" s="316"/>
      <c r="Q141" s="316"/>
      <c r="R141" s="316"/>
      <c r="S141" s="316"/>
      <c r="T141" s="316"/>
      <c r="U141" s="316"/>
      <c r="V141" s="316"/>
      <c r="W141" s="316"/>
      <c r="X141" s="317"/>
      <c r="CD141" s="126"/>
    </row>
    <row r="142" spans="1:82" s="125" customFormat="1" ht="36.75" customHeight="1" x14ac:dyDescent="0.45">
      <c r="A142" s="175" t="s">
        <v>480</v>
      </c>
      <c r="B142" s="251" t="s">
        <v>436</v>
      </c>
      <c r="C142" s="281" t="s">
        <v>312</v>
      </c>
      <c r="D142" s="282" t="s">
        <v>32</v>
      </c>
      <c r="E142" s="283"/>
      <c r="F142" s="283" t="s">
        <v>5</v>
      </c>
      <c r="G142" s="284">
        <v>10</v>
      </c>
      <c r="H142" s="285">
        <f t="shared" si="2"/>
        <v>5</v>
      </c>
      <c r="I142" s="283"/>
      <c r="J142" s="366"/>
      <c r="K142" s="316"/>
      <c r="L142" s="316"/>
      <c r="M142" s="316"/>
      <c r="N142" s="316"/>
      <c r="O142" s="316"/>
      <c r="P142" s="316"/>
      <c r="Q142" s="316"/>
      <c r="R142" s="316"/>
      <c r="S142" s="316"/>
      <c r="T142" s="316"/>
      <c r="U142" s="316"/>
      <c r="V142" s="316"/>
      <c r="W142" s="316"/>
      <c r="X142" s="317"/>
      <c r="CD142" s="126"/>
    </row>
    <row r="143" spans="1:82" s="125" customFormat="1" ht="49.5" customHeight="1" x14ac:dyDescent="0.45">
      <c r="A143" s="175" t="s">
        <v>481</v>
      </c>
      <c r="B143" s="251" t="s">
        <v>437</v>
      </c>
      <c r="C143" s="281" t="s">
        <v>313</v>
      </c>
      <c r="D143" s="282" t="s">
        <v>32</v>
      </c>
      <c r="E143" s="283"/>
      <c r="F143" s="283" t="s">
        <v>5</v>
      </c>
      <c r="G143" s="284">
        <v>10</v>
      </c>
      <c r="H143" s="285">
        <f t="shared" si="2"/>
        <v>5</v>
      </c>
      <c r="I143" s="283"/>
      <c r="J143" s="366"/>
      <c r="K143" s="316"/>
      <c r="L143" s="316"/>
      <c r="M143" s="316"/>
      <c r="N143" s="316"/>
      <c r="O143" s="316"/>
      <c r="P143" s="316"/>
      <c r="Q143" s="316"/>
      <c r="R143" s="316"/>
      <c r="S143" s="316"/>
      <c r="T143" s="316"/>
      <c r="U143" s="316"/>
      <c r="V143" s="316"/>
      <c r="W143" s="316"/>
      <c r="X143" s="317"/>
      <c r="CD143" s="126"/>
    </row>
    <row r="144" spans="1:82" s="125" customFormat="1" ht="156.75" customHeight="1" x14ac:dyDescent="0.45">
      <c r="A144" s="175" t="s">
        <v>482</v>
      </c>
      <c r="B144" s="251" t="s">
        <v>438</v>
      </c>
      <c r="C144" s="281" t="s">
        <v>314</v>
      </c>
      <c r="D144" s="282" t="s">
        <v>32</v>
      </c>
      <c r="E144" s="283"/>
      <c r="F144" s="283" t="s">
        <v>5</v>
      </c>
      <c r="G144" s="284">
        <v>10</v>
      </c>
      <c r="H144" s="285">
        <f t="shared" si="2"/>
        <v>5</v>
      </c>
      <c r="I144" s="283"/>
      <c r="J144" s="366"/>
      <c r="K144" s="316"/>
      <c r="L144" s="316"/>
      <c r="M144" s="316"/>
      <c r="N144" s="316"/>
      <c r="O144" s="316"/>
      <c r="P144" s="316"/>
      <c r="Q144" s="316"/>
      <c r="R144" s="316"/>
      <c r="S144" s="316"/>
      <c r="T144" s="316"/>
      <c r="U144" s="316"/>
      <c r="V144" s="316"/>
      <c r="W144" s="316"/>
      <c r="X144" s="317"/>
      <c r="CD144" s="126"/>
    </row>
    <row r="145" spans="1:82" s="125" customFormat="1" ht="61.5" customHeight="1" x14ac:dyDescent="0.45">
      <c r="A145" s="175" t="s">
        <v>483</v>
      </c>
      <c r="B145" s="251" t="s">
        <v>439</v>
      </c>
      <c r="C145" s="281" t="s">
        <v>98</v>
      </c>
      <c r="D145" s="282" t="s">
        <v>32</v>
      </c>
      <c r="E145" s="283"/>
      <c r="F145" s="283" t="s">
        <v>5</v>
      </c>
      <c r="G145" s="284">
        <v>10</v>
      </c>
      <c r="H145" s="285">
        <f t="shared" si="2"/>
        <v>5</v>
      </c>
      <c r="I145" s="283"/>
      <c r="J145" s="366"/>
      <c r="K145" s="316"/>
      <c r="L145" s="316"/>
      <c r="M145" s="316"/>
      <c r="N145" s="316"/>
      <c r="O145" s="316"/>
      <c r="P145" s="316"/>
      <c r="Q145" s="316"/>
      <c r="R145" s="316"/>
      <c r="S145" s="316"/>
      <c r="T145" s="316"/>
      <c r="U145" s="316"/>
      <c r="V145" s="316"/>
      <c r="W145" s="316"/>
      <c r="X145" s="317"/>
      <c r="CD145" s="126"/>
    </row>
    <row r="146" spans="1:82" s="125" customFormat="1" ht="43.15" customHeight="1" x14ac:dyDescent="0.45">
      <c r="A146" s="175" t="s">
        <v>484</v>
      </c>
      <c r="B146" s="251" t="s">
        <v>441</v>
      </c>
      <c r="C146" s="281" t="s">
        <v>99</v>
      </c>
      <c r="D146" s="282" t="s">
        <v>32</v>
      </c>
      <c r="E146" s="283"/>
      <c r="F146" s="283" t="s">
        <v>5</v>
      </c>
      <c r="G146" s="284">
        <v>10</v>
      </c>
      <c r="H146" s="285">
        <f t="shared" si="2"/>
        <v>5</v>
      </c>
      <c r="I146" s="283"/>
      <c r="J146" s="366"/>
      <c r="K146" s="316"/>
      <c r="L146" s="316"/>
      <c r="M146" s="316"/>
      <c r="N146" s="316"/>
      <c r="O146" s="316"/>
      <c r="P146" s="316"/>
      <c r="Q146" s="316"/>
      <c r="R146" s="316"/>
      <c r="S146" s="316"/>
      <c r="T146" s="316"/>
      <c r="U146" s="316"/>
      <c r="V146" s="316"/>
      <c r="W146" s="316"/>
      <c r="X146" s="317"/>
      <c r="CD146" s="126"/>
    </row>
    <row r="147" spans="1:82" s="125" customFormat="1" ht="75" customHeight="1" x14ac:dyDescent="0.45">
      <c r="A147" s="175" t="s">
        <v>485</v>
      </c>
      <c r="B147" s="251" t="s">
        <v>442</v>
      </c>
      <c r="C147" s="281" t="s">
        <v>100</v>
      </c>
      <c r="D147" s="282" t="s">
        <v>32</v>
      </c>
      <c r="E147" s="283"/>
      <c r="F147" s="283" t="s">
        <v>5</v>
      </c>
      <c r="G147" s="284">
        <v>10</v>
      </c>
      <c r="H147" s="285">
        <f t="shared" si="2"/>
        <v>5</v>
      </c>
      <c r="I147" s="283"/>
      <c r="J147" s="366"/>
      <c r="K147" s="316"/>
      <c r="L147" s="316"/>
      <c r="M147" s="316"/>
      <c r="N147" s="316"/>
      <c r="O147" s="316"/>
      <c r="P147" s="316"/>
      <c r="Q147" s="316"/>
      <c r="R147" s="316"/>
      <c r="S147" s="316"/>
      <c r="T147" s="316"/>
      <c r="U147" s="316"/>
      <c r="V147" s="316"/>
      <c r="W147" s="316"/>
      <c r="X147" s="317"/>
      <c r="CD147" s="126"/>
    </row>
    <row r="148" spans="1:82" s="125" customFormat="1" ht="55.15" customHeight="1" x14ac:dyDescent="0.45">
      <c r="A148" s="175" t="s">
        <v>487</v>
      </c>
      <c r="B148" s="251" t="s">
        <v>440</v>
      </c>
      <c r="C148" s="281" t="s">
        <v>104</v>
      </c>
      <c r="D148" s="282" t="s">
        <v>36</v>
      </c>
      <c r="E148" s="283"/>
      <c r="F148" s="283" t="s">
        <v>5</v>
      </c>
      <c r="G148" s="284">
        <v>5</v>
      </c>
      <c r="H148" s="285">
        <f t="shared" si="2"/>
        <v>5</v>
      </c>
      <c r="I148" s="283"/>
      <c r="J148" s="366"/>
      <c r="K148" s="316"/>
      <c r="L148" s="316"/>
      <c r="M148" s="316"/>
      <c r="N148" s="316"/>
      <c r="O148" s="316"/>
      <c r="P148" s="316"/>
      <c r="Q148" s="316"/>
      <c r="R148" s="316"/>
      <c r="S148" s="316"/>
      <c r="T148" s="316"/>
      <c r="U148" s="316"/>
      <c r="V148" s="316"/>
      <c r="W148" s="316"/>
      <c r="X148" s="317"/>
      <c r="CD148" s="126"/>
    </row>
    <row r="149" spans="1:82" s="125" customFormat="1" ht="55.15" customHeight="1" thickBot="1" x14ac:dyDescent="0.5">
      <c r="A149" s="175" t="s">
        <v>488</v>
      </c>
      <c r="B149" s="251" t="s">
        <v>444</v>
      </c>
      <c r="C149" s="355" t="s">
        <v>443</v>
      </c>
      <c r="D149" s="356" t="s">
        <v>36</v>
      </c>
      <c r="E149" s="357"/>
      <c r="F149" s="357" t="s">
        <v>5</v>
      </c>
      <c r="G149" s="358">
        <v>5</v>
      </c>
      <c r="H149" s="359">
        <f t="shared" si="2"/>
        <v>5</v>
      </c>
      <c r="I149" s="357"/>
      <c r="J149" s="370"/>
      <c r="K149" s="371"/>
      <c r="L149" s="371"/>
      <c r="M149" s="371"/>
      <c r="N149" s="371"/>
      <c r="O149" s="371"/>
      <c r="P149" s="371"/>
      <c r="Q149" s="371"/>
      <c r="R149" s="371"/>
      <c r="S149" s="371"/>
      <c r="T149" s="371"/>
      <c r="U149" s="371"/>
      <c r="V149" s="371"/>
      <c r="W149" s="371"/>
      <c r="X149" s="372"/>
      <c r="CD149" s="126"/>
    </row>
    <row r="150" spans="1:82" s="125" customFormat="1" ht="73.5" customHeight="1" x14ac:dyDescent="0.45">
      <c r="A150" s="176">
        <v>147</v>
      </c>
      <c r="B150" s="252" t="s">
        <v>446</v>
      </c>
      <c r="C150" s="334" t="s">
        <v>164</v>
      </c>
      <c r="D150" s="297" t="s">
        <v>35</v>
      </c>
      <c r="E150" s="256"/>
      <c r="F150" s="256" t="s">
        <v>5</v>
      </c>
      <c r="G150" s="206">
        <v>10</v>
      </c>
      <c r="H150" s="207">
        <f t="shared" si="2"/>
        <v>5</v>
      </c>
      <c r="I150" s="256"/>
      <c r="J150" s="390"/>
      <c r="K150" s="336"/>
      <c r="L150" s="336"/>
      <c r="M150" s="336"/>
      <c r="N150" s="336"/>
      <c r="O150" s="336"/>
      <c r="P150" s="336"/>
      <c r="Q150" s="336"/>
      <c r="R150" s="336"/>
      <c r="S150" s="336"/>
      <c r="T150" s="336"/>
      <c r="U150" s="336"/>
      <c r="V150" s="336"/>
      <c r="W150" s="336"/>
      <c r="X150" s="337"/>
      <c r="CD150" s="126"/>
    </row>
    <row r="151" spans="1:82" s="125" customFormat="1" ht="46.15" customHeight="1" x14ac:dyDescent="0.45">
      <c r="A151" s="176">
        <v>148</v>
      </c>
      <c r="B151" s="252" t="s">
        <v>447</v>
      </c>
      <c r="C151" s="261" t="s">
        <v>451</v>
      </c>
      <c r="D151" s="8" t="s">
        <v>36</v>
      </c>
      <c r="E151" s="140"/>
      <c r="F151" s="140" t="s">
        <v>5</v>
      </c>
      <c r="G151" s="136">
        <v>5</v>
      </c>
      <c r="H151" s="137">
        <f t="shared" si="2"/>
        <v>5</v>
      </c>
      <c r="I151" s="140"/>
      <c r="J151" s="79"/>
      <c r="K151" s="332"/>
      <c r="L151" s="332"/>
      <c r="M151" s="332"/>
      <c r="N151" s="332"/>
      <c r="O151" s="332"/>
      <c r="P151" s="332"/>
      <c r="Q151" s="332"/>
      <c r="R151" s="332"/>
      <c r="S151" s="332"/>
      <c r="T151" s="332"/>
      <c r="U151" s="332"/>
      <c r="V151" s="332"/>
      <c r="W151" s="332"/>
      <c r="X151" s="333"/>
      <c r="CD151" s="126"/>
    </row>
    <row r="152" spans="1:82" s="125" customFormat="1" ht="32.450000000000003" customHeight="1" x14ac:dyDescent="0.45">
      <c r="A152" s="176">
        <v>149</v>
      </c>
      <c r="B152" s="252" t="s">
        <v>449</v>
      </c>
      <c r="C152" s="261" t="s">
        <v>105</v>
      </c>
      <c r="D152" s="8" t="s">
        <v>36</v>
      </c>
      <c r="E152" s="140"/>
      <c r="F152" s="140" t="s">
        <v>5</v>
      </c>
      <c r="G152" s="136">
        <v>5</v>
      </c>
      <c r="H152" s="137">
        <f t="shared" si="2"/>
        <v>5</v>
      </c>
      <c r="I152" s="140"/>
      <c r="J152" s="79"/>
      <c r="K152" s="332"/>
      <c r="L152" s="332"/>
      <c r="M152" s="332"/>
      <c r="N152" s="332"/>
      <c r="O152" s="332"/>
      <c r="P152" s="332"/>
      <c r="Q152" s="332"/>
      <c r="R152" s="332"/>
      <c r="S152" s="332"/>
      <c r="T152" s="332"/>
      <c r="U152" s="332"/>
      <c r="V152" s="332"/>
      <c r="W152" s="332"/>
      <c r="X152" s="333"/>
      <c r="CD152" s="126"/>
    </row>
    <row r="153" spans="1:82" s="125" customFormat="1" ht="50.25" customHeight="1" x14ac:dyDescent="0.45">
      <c r="A153" s="176">
        <v>150</v>
      </c>
      <c r="B153" s="252" t="s">
        <v>448</v>
      </c>
      <c r="C153" s="261" t="s">
        <v>106</v>
      </c>
      <c r="D153" s="8" t="s">
        <v>36</v>
      </c>
      <c r="E153" s="140"/>
      <c r="F153" s="140" t="s">
        <v>5</v>
      </c>
      <c r="G153" s="136">
        <v>5</v>
      </c>
      <c r="H153" s="137">
        <f t="shared" si="2"/>
        <v>5</v>
      </c>
      <c r="I153" s="140"/>
      <c r="J153" s="79"/>
      <c r="K153" s="332"/>
      <c r="L153" s="332"/>
      <c r="M153" s="332"/>
      <c r="N153" s="332"/>
      <c r="O153" s="332"/>
      <c r="P153" s="332"/>
      <c r="Q153" s="332"/>
      <c r="R153" s="332"/>
      <c r="S153" s="332"/>
      <c r="T153" s="332"/>
      <c r="U153" s="332"/>
      <c r="V153" s="332"/>
      <c r="W153" s="332"/>
      <c r="X153" s="333"/>
      <c r="CD153" s="126"/>
    </row>
    <row r="154" spans="1:82" s="122" customFormat="1" ht="74.25" customHeight="1" thickBot="1" x14ac:dyDescent="0.5">
      <c r="A154" s="176">
        <v>151</v>
      </c>
      <c r="B154" s="252" t="s">
        <v>450</v>
      </c>
      <c r="C154" s="391" t="s">
        <v>107</v>
      </c>
      <c r="D154" s="392" t="s">
        <v>36</v>
      </c>
      <c r="E154" s="348"/>
      <c r="F154" s="348" t="s">
        <v>5</v>
      </c>
      <c r="G154" s="349">
        <v>5</v>
      </c>
      <c r="H154" s="350">
        <f t="shared" si="2"/>
        <v>5</v>
      </c>
      <c r="I154" s="348"/>
      <c r="J154" s="393"/>
      <c r="K154" s="393"/>
      <c r="L154" s="393"/>
      <c r="M154" s="393"/>
      <c r="N154" s="393"/>
      <c r="O154" s="393"/>
      <c r="P154" s="393"/>
      <c r="Q154" s="393"/>
      <c r="R154" s="393"/>
      <c r="S154" s="393"/>
      <c r="T154" s="393"/>
      <c r="U154" s="393"/>
      <c r="V154" s="393"/>
      <c r="W154" s="393"/>
      <c r="X154" s="394"/>
    </row>
    <row r="155" spans="1:82" s="125" customFormat="1" ht="102" customHeight="1" x14ac:dyDescent="0.45">
      <c r="A155" s="200">
        <v>152</v>
      </c>
      <c r="B155" s="201">
        <v>12.2</v>
      </c>
      <c r="C155" s="273" t="s">
        <v>87</v>
      </c>
      <c r="D155" s="274" t="s">
        <v>35</v>
      </c>
      <c r="E155" s="340"/>
      <c r="F155" s="275" t="s">
        <v>5</v>
      </c>
      <c r="G155" s="276">
        <v>10</v>
      </c>
      <c r="H155" s="277">
        <f t="shared" si="2"/>
        <v>5</v>
      </c>
      <c r="I155" s="275"/>
      <c r="J155" s="275"/>
      <c r="K155" s="311"/>
      <c r="L155" s="311"/>
      <c r="M155" s="311"/>
      <c r="N155" s="311"/>
      <c r="O155" s="311"/>
      <c r="P155" s="311"/>
      <c r="Q155" s="311"/>
      <c r="R155" s="311"/>
      <c r="S155" s="311"/>
      <c r="T155" s="311"/>
      <c r="U155" s="311"/>
      <c r="V155" s="311"/>
      <c r="W155" s="311"/>
      <c r="X155" s="312"/>
      <c r="CD155" s="126"/>
    </row>
    <row r="156" spans="1:82" s="125" customFormat="1" ht="147" customHeight="1" x14ac:dyDescent="0.45">
      <c r="A156" s="200">
        <v>153</v>
      </c>
      <c r="B156" s="201" t="s">
        <v>459</v>
      </c>
      <c r="C156" s="281" t="s">
        <v>185</v>
      </c>
      <c r="D156" s="282" t="s">
        <v>35</v>
      </c>
      <c r="E156" s="341"/>
      <c r="F156" s="283" t="s">
        <v>5</v>
      </c>
      <c r="G156" s="284">
        <v>10</v>
      </c>
      <c r="H156" s="285">
        <f t="shared" si="2"/>
        <v>5</v>
      </c>
      <c r="I156" s="283"/>
      <c r="J156" s="366"/>
      <c r="K156" s="316"/>
      <c r="L156" s="316"/>
      <c r="M156" s="316"/>
      <c r="N156" s="316"/>
      <c r="O156" s="316"/>
      <c r="P156" s="316"/>
      <c r="Q156" s="316"/>
      <c r="R156" s="316"/>
      <c r="S156" s="316"/>
      <c r="T156" s="316"/>
      <c r="U156" s="316"/>
      <c r="V156" s="316"/>
      <c r="W156" s="316"/>
      <c r="X156" s="317"/>
      <c r="CD156" s="126"/>
    </row>
    <row r="157" spans="1:82" s="125" customFormat="1" ht="90.75" customHeight="1" x14ac:dyDescent="0.45">
      <c r="A157" s="200">
        <v>154</v>
      </c>
      <c r="B157" s="201" t="s">
        <v>460</v>
      </c>
      <c r="C157" s="281" t="s">
        <v>186</v>
      </c>
      <c r="D157" s="282" t="s">
        <v>35</v>
      </c>
      <c r="E157" s="341"/>
      <c r="F157" s="283" t="s">
        <v>5</v>
      </c>
      <c r="G157" s="284">
        <v>10</v>
      </c>
      <c r="H157" s="285">
        <f t="shared" si="2"/>
        <v>5</v>
      </c>
      <c r="I157" s="283"/>
      <c r="J157" s="366"/>
      <c r="K157" s="316"/>
      <c r="L157" s="316"/>
      <c r="M157" s="316"/>
      <c r="N157" s="316"/>
      <c r="O157" s="316"/>
      <c r="P157" s="316"/>
      <c r="Q157" s="316"/>
      <c r="R157" s="316"/>
      <c r="S157" s="316"/>
      <c r="T157" s="316"/>
      <c r="U157" s="316"/>
      <c r="V157" s="316"/>
      <c r="W157" s="316"/>
      <c r="X157" s="317"/>
      <c r="CD157" s="126"/>
    </row>
    <row r="158" spans="1:82" s="125" customFormat="1" ht="105.75" customHeight="1" x14ac:dyDescent="0.45">
      <c r="A158" s="200">
        <v>155</v>
      </c>
      <c r="B158" s="201">
        <v>12.1</v>
      </c>
      <c r="C158" s="281" t="s">
        <v>465</v>
      </c>
      <c r="D158" s="282" t="s">
        <v>33</v>
      </c>
      <c r="E158" s="341"/>
      <c r="F158" s="283" t="s">
        <v>5</v>
      </c>
      <c r="G158" s="284">
        <v>10</v>
      </c>
      <c r="H158" s="285">
        <f t="shared" si="2"/>
        <v>5</v>
      </c>
      <c r="I158" s="283"/>
      <c r="J158" s="395" t="s">
        <v>38</v>
      </c>
      <c r="K158" s="316"/>
      <c r="L158" s="316"/>
      <c r="M158" s="316"/>
      <c r="N158" s="316"/>
      <c r="O158" s="316"/>
      <c r="P158" s="316"/>
      <c r="Q158" s="316"/>
      <c r="R158" s="316"/>
      <c r="S158" s="316"/>
      <c r="T158" s="316"/>
      <c r="U158" s="316"/>
      <c r="V158" s="316"/>
      <c r="W158" s="316"/>
      <c r="X158" s="317"/>
      <c r="CD158" s="126"/>
    </row>
    <row r="159" spans="1:82" s="125" customFormat="1" ht="101.45" customHeight="1" x14ac:dyDescent="0.45">
      <c r="A159" s="200">
        <v>156</v>
      </c>
      <c r="B159" s="201" t="s">
        <v>458</v>
      </c>
      <c r="C159" s="281" t="s">
        <v>90</v>
      </c>
      <c r="D159" s="282" t="s">
        <v>33</v>
      </c>
      <c r="E159" s="341"/>
      <c r="F159" s="283" t="s">
        <v>5</v>
      </c>
      <c r="G159" s="284">
        <v>10</v>
      </c>
      <c r="H159" s="285">
        <f t="shared" si="2"/>
        <v>5</v>
      </c>
      <c r="I159" s="283"/>
      <c r="J159" s="366"/>
      <c r="K159" s="316"/>
      <c r="L159" s="316"/>
      <c r="M159" s="316"/>
      <c r="N159" s="316"/>
      <c r="O159" s="316"/>
      <c r="P159" s="316"/>
      <c r="Q159" s="316"/>
      <c r="R159" s="316"/>
      <c r="S159" s="316"/>
      <c r="T159" s="316"/>
      <c r="U159" s="316"/>
      <c r="V159" s="316"/>
      <c r="W159" s="316"/>
      <c r="X159" s="317"/>
      <c r="CD159" s="126"/>
    </row>
    <row r="160" spans="1:82" s="125" customFormat="1" ht="51.6" customHeight="1" x14ac:dyDescent="0.45">
      <c r="A160" s="200">
        <v>157</v>
      </c>
      <c r="B160" s="201" t="s">
        <v>457</v>
      </c>
      <c r="C160" s="281" t="s">
        <v>91</v>
      </c>
      <c r="D160" s="282" t="s">
        <v>33</v>
      </c>
      <c r="E160" s="341"/>
      <c r="F160" s="283" t="s">
        <v>5</v>
      </c>
      <c r="G160" s="284">
        <v>10</v>
      </c>
      <c r="H160" s="285">
        <f t="shared" si="2"/>
        <v>5</v>
      </c>
      <c r="I160" s="283"/>
      <c r="J160" s="366"/>
      <c r="K160" s="316"/>
      <c r="L160" s="316"/>
      <c r="M160" s="316"/>
      <c r="N160" s="316"/>
      <c r="O160" s="316"/>
      <c r="P160" s="316"/>
      <c r="Q160" s="316"/>
      <c r="R160" s="316"/>
      <c r="S160" s="316"/>
      <c r="T160" s="316"/>
      <c r="U160" s="316"/>
      <c r="V160" s="316"/>
      <c r="W160" s="316"/>
      <c r="X160" s="317"/>
      <c r="CD160" s="126"/>
    </row>
    <row r="161" spans="1:82" s="125" customFormat="1" ht="70.900000000000006" customHeight="1" x14ac:dyDescent="0.45">
      <c r="A161" s="200">
        <v>158</v>
      </c>
      <c r="B161" s="201">
        <v>12.6</v>
      </c>
      <c r="C161" s="281" t="s">
        <v>92</v>
      </c>
      <c r="D161" s="282" t="s">
        <v>33</v>
      </c>
      <c r="E161" s="341"/>
      <c r="F161" s="283" t="s">
        <v>5</v>
      </c>
      <c r="G161" s="284">
        <v>10</v>
      </c>
      <c r="H161" s="285">
        <f t="shared" si="2"/>
        <v>5</v>
      </c>
      <c r="I161" s="283"/>
      <c r="J161" s="366"/>
      <c r="K161" s="316"/>
      <c r="L161" s="316"/>
      <c r="M161" s="316"/>
      <c r="N161" s="316"/>
      <c r="O161" s="316"/>
      <c r="P161" s="316"/>
      <c r="Q161" s="316"/>
      <c r="R161" s="316"/>
      <c r="S161" s="316"/>
      <c r="T161" s="316"/>
      <c r="U161" s="316"/>
      <c r="V161" s="316"/>
      <c r="W161" s="316"/>
      <c r="X161" s="317"/>
      <c r="CD161" s="126"/>
    </row>
    <row r="162" spans="1:82" s="125" customFormat="1" ht="63" customHeight="1" x14ac:dyDescent="0.45">
      <c r="A162" s="200">
        <v>159</v>
      </c>
      <c r="B162" s="201">
        <v>12.8</v>
      </c>
      <c r="C162" s="281" t="s">
        <v>93</v>
      </c>
      <c r="D162" s="282" t="s">
        <v>33</v>
      </c>
      <c r="E162" s="341"/>
      <c r="F162" s="283" t="s">
        <v>5</v>
      </c>
      <c r="G162" s="284">
        <v>10</v>
      </c>
      <c r="H162" s="285">
        <f t="shared" si="2"/>
        <v>5</v>
      </c>
      <c r="I162" s="283"/>
      <c r="J162" s="366"/>
      <c r="K162" s="316"/>
      <c r="L162" s="316"/>
      <c r="M162" s="316"/>
      <c r="N162" s="316"/>
      <c r="O162" s="316"/>
      <c r="P162" s="316"/>
      <c r="Q162" s="316"/>
      <c r="R162" s="316"/>
      <c r="S162" s="316"/>
      <c r="T162" s="316"/>
      <c r="U162" s="316"/>
      <c r="V162" s="316"/>
      <c r="W162" s="316"/>
      <c r="X162" s="317"/>
      <c r="CD162" s="126"/>
    </row>
    <row r="163" spans="1:82" s="125" customFormat="1" ht="95.25" customHeight="1" x14ac:dyDescent="0.45">
      <c r="A163" s="200">
        <v>160</v>
      </c>
      <c r="B163" s="201">
        <v>12.7</v>
      </c>
      <c r="C163" s="281" t="s">
        <v>101</v>
      </c>
      <c r="D163" s="282" t="s">
        <v>32</v>
      </c>
      <c r="E163" s="341"/>
      <c r="F163" s="283" t="s">
        <v>5</v>
      </c>
      <c r="G163" s="284">
        <v>13</v>
      </c>
      <c r="H163" s="285">
        <f t="shared" si="2"/>
        <v>5</v>
      </c>
      <c r="I163" s="283"/>
      <c r="J163" s="366"/>
      <c r="K163" s="316"/>
      <c r="L163" s="316"/>
      <c r="M163" s="316"/>
      <c r="N163" s="316"/>
      <c r="O163" s="316"/>
      <c r="P163" s="316"/>
      <c r="Q163" s="316"/>
      <c r="R163" s="316"/>
      <c r="S163" s="316"/>
      <c r="T163" s="316"/>
      <c r="U163" s="316"/>
      <c r="V163" s="316"/>
      <c r="W163" s="316"/>
      <c r="X163" s="317"/>
      <c r="CD163" s="126"/>
    </row>
    <row r="164" spans="1:82" s="122" customFormat="1" ht="52.9" customHeight="1" x14ac:dyDescent="0.45">
      <c r="A164" s="200">
        <v>161</v>
      </c>
      <c r="B164" s="202">
        <v>12.9</v>
      </c>
      <c r="C164" s="281" t="s">
        <v>102</v>
      </c>
      <c r="D164" s="282" t="s">
        <v>32</v>
      </c>
      <c r="E164" s="341"/>
      <c r="F164" s="283" t="s">
        <v>5</v>
      </c>
      <c r="G164" s="284">
        <v>14</v>
      </c>
      <c r="H164" s="285">
        <f t="shared" si="2"/>
        <v>5</v>
      </c>
      <c r="I164" s="283"/>
      <c r="J164" s="363"/>
      <c r="K164" s="286"/>
      <c r="L164" s="286"/>
      <c r="M164" s="286"/>
      <c r="N164" s="286"/>
      <c r="O164" s="286"/>
      <c r="P164" s="286"/>
      <c r="Q164" s="286"/>
      <c r="R164" s="286"/>
      <c r="S164" s="286"/>
      <c r="T164" s="286"/>
      <c r="U164" s="286"/>
      <c r="V164" s="286"/>
      <c r="W164" s="286"/>
      <c r="X164" s="288"/>
    </row>
    <row r="165" spans="1:82" s="122" customFormat="1" ht="40.5" customHeight="1" x14ac:dyDescent="0.45">
      <c r="A165" s="200">
        <v>162</v>
      </c>
      <c r="B165" s="203" t="s">
        <v>461</v>
      </c>
      <c r="C165" s="281" t="s">
        <v>462</v>
      </c>
      <c r="D165" s="282" t="s">
        <v>32</v>
      </c>
      <c r="E165" s="341"/>
      <c r="F165" s="283" t="s">
        <v>5</v>
      </c>
      <c r="G165" s="284">
        <v>15</v>
      </c>
      <c r="H165" s="285">
        <f t="shared" si="2"/>
        <v>5</v>
      </c>
      <c r="I165" s="283"/>
      <c r="J165" s="363"/>
      <c r="K165" s="286"/>
      <c r="L165" s="286"/>
      <c r="M165" s="286"/>
      <c r="N165" s="286"/>
      <c r="O165" s="286"/>
      <c r="P165" s="286"/>
      <c r="Q165" s="286"/>
      <c r="R165" s="286"/>
      <c r="S165" s="286"/>
      <c r="T165" s="286"/>
      <c r="U165" s="286"/>
      <c r="V165" s="286"/>
      <c r="W165" s="286"/>
      <c r="X165" s="288"/>
    </row>
    <row r="166" spans="1:82" s="122" customFormat="1" ht="45.6" customHeight="1" thickBot="1" x14ac:dyDescent="0.5">
      <c r="A166" s="200">
        <v>163</v>
      </c>
      <c r="B166" s="202">
        <v>12.4</v>
      </c>
      <c r="C166" s="289" t="s">
        <v>117</v>
      </c>
      <c r="D166" s="290" t="s">
        <v>31</v>
      </c>
      <c r="E166" s="342"/>
      <c r="F166" s="291" t="s">
        <v>5</v>
      </c>
      <c r="G166" s="292">
        <v>19</v>
      </c>
      <c r="H166" s="293">
        <f t="shared" si="2"/>
        <v>5</v>
      </c>
      <c r="I166" s="291"/>
      <c r="J166" s="396"/>
      <c r="K166" s="294"/>
      <c r="L166" s="294"/>
      <c r="M166" s="294"/>
      <c r="N166" s="294"/>
      <c r="O166" s="294"/>
      <c r="P166" s="294"/>
      <c r="Q166" s="294"/>
      <c r="R166" s="294"/>
      <c r="S166" s="294"/>
      <c r="T166" s="294"/>
      <c r="U166" s="294"/>
      <c r="V166" s="294"/>
      <c r="W166" s="294"/>
      <c r="X166" s="295"/>
    </row>
  </sheetData>
  <conditionalFormatting sqref="H4:I166">
    <cfRule type="colorScale" priority="94">
      <colorScale>
        <cfvo type="num" val="1"/>
        <cfvo type="num" val="3"/>
        <cfvo type="num" val="5"/>
        <color rgb="FFFF0000"/>
        <color rgb="FFFFC000"/>
        <color theme="6" tint="-0.249977111117893"/>
      </colorScale>
    </cfRule>
  </conditionalFormatting>
  <dataValidations count="6">
    <dataValidation showInputMessage="1" showErrorMessage="1" error="Select answer from drop down list." sqref="G4:G166" xr:uid="{87F62D61-3B0B-4DF0-AA7F-55E487462F06}"/>
    <dataValidation showInputMessage="1" showErrorMessage="1" error="Manual entry is prohibited. Select from the drop down list." sqref="H4:H166" xr:uid="{B98B7F81-AC02-4378-A65A-30C4C67A4AEC}"/>
    <dataValidation type="list" allowBlank="1" showInputMessage="1" showErrorMessage="1" sqref="I4:I166" xr:uid="{A1643075-8AE1-40B6-928F-CB04D9FE6D9B}">
      <formula1>"Checklist, Work Instructions, Command Media, None"</formula1>
    </dataValidation>
    <dataValidation type="list" allowBlank="1" showInputMessage="1" showErrorMessage="1" sqref="E4:E166" xr:uid="{C066324A-442E-4D16-BB4C-24CF4661202C}">
      <formula1>"Reviewed, Obtained Copies, Observed (Tour), Explanation (Interview)"</formula1>
    </dataValidation>
    <dataValidation type="list" showInputMessage="1" showErrorMessage="1" error="Select answer from drop down list." sqref="F4:F166" xr:uid="{D1FC015E-ED05-423B-907C-EB6AEBE5DEB3}">
      <formula1>"Yes, Partial, No, Comp. Control"</formula1>
    </dataValidation>
    <dataValidation type="list" showInputMessage="1" showErrorMessage="1" error="Manual entry is prohibited. Select from the drop down list." sqref="I4:I166" xr:uid="{180BA1A8-1144-431D-B3FA-E6259FECC7F8}">
      <formula1>"Checklist, Working Instructions, Command Media, None"</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9CBE7-82D8-44B9-BFD3-DD7139BDCA8A}">
  <sheetPr>
    <tabColor theme="8" tint="-0.249977111117893"/>
  </sheetPr>
  <dimension ref="A1:CC18"/>
  <sheetViews>
    <sheetView zoomScale="80" zoomScaleNormal="80" workbookViewId="0">
      <selection activeCell="F27" sqref="F27"/>
    </sheetView>
  </sheetViews>
  <sheetFormatPr defaultRowHeight="14.25" x14ac:dyDescent="0.45"/>
  <cols>
    <col min="1" max="1" width="4.265625" style="9" customWidth="1"/>
    <col min="2" max="2" width="5.59765625" style="9" customWidth="1"/>
    <col min="3" max="3" width="36.86328125" style="1" customWidth="1"/>
    <col min="4" max="4" width="11.3984375" style="1" customWidth="1"/>
    <col min="5" max="5" width="20.73046875" style="1" customWidth="1"/>
    <col min="6" max="6" width="11.3984375" customWidth="1"/>
    <col min="7" max="7" width="9.265625" customWidth="1"/>
    <col min="8" max="8" width="7.73046875" customWidth="1"/>
    <col min="9" max="9" width="30.73046875" customWidth="1"/>
    <col min="80" max="80" width="19.265625" bestFit="1" customWidth="1"/>
    <col min="81" max="81" width="9.1328125" customWidth="1"/>
  </cols>
  <sheetData>
    <row r="1" spans="1:81" ht="22.9" customHeight="1" x14ac:dyDescent="0.45">
      <c r="A1" s="457" t="s">
        <v>122</v>
      </c>
      <c r="B1" s="458"/>
      <c r="C1" s="459"/>
      <c r="D1" s="459"/>
      <c r="E1" s="460"/>
      <c r="F1" s="481" t="s">
        <v>516</v>
      </c>
      <c r="G1" s="511"/>
      <c r="H1" s="511"/>
      <c r="I1" s="512"/>
      <c r="CB1">
        <v>5</v>
      </c>
      <c r="CC1" s="6" t="s">
        <v>0</v>
      </c>
    </row>
    <row r="2" spans="1:81" ht="24.6" customHeight="1" thickBot="1" x14ac:dyDescent="0.5">
      <c r="A2" s="461"/>
      <c r="B2" s="462"/>
      <c r="C2" s="463"/>
      <c r="D2" s="463"/>
      <c r="E2" s="464"/>
      <c r="F2" s="466"/>
      <c r="G2" s="466"/>
      <c r="H2" s="466"/>
      <c r="I2" s="513"/>
      <c r="CB2">
        <v>3</v>
      </c>
      <c r="CC2" s="4" t="s">
        <v>3</v>
      </c>
    </row>
    <row r="3" spans="1:81" s="14" customFormat="1" ht="58.15" customHeight="1" thickBot="1" x14ac:dyDescent="0.5">
      <c r="A3" s="108" t="s">
        <v>306</v>
      </c>
      <c r="B3" s="109" t="s">
        <v>307</v>
      </c>
      <c r="C3" s="76" t="s">
        <v>2</v>
      </c>
      <c r="D3" s="76" t="s">
        <v>6</v>
      </c>
      <c r="E3" s="179" t="s">
        <v>501</v>
      </c>
      <c r="F3" s="76" t="s">
        <v>37</v>
      </c>
      <c r="G3" s="77" t="s">
        <v>11</v>
      </c>
      <c r="H3" s="76" t="s">
        <v>7</v>
      </c>
      <c r="I3" s="78" t="s">
        <v>4</v>
      </c>
      <c r="CB3" s="14">
        <v>1</v>
      </c>
      <c r="CC3" s="15" t="s">
        <v>1</v>
      </c>
    </row>
    <row r="4" spans="1:81" s="14" customFormat="1" ht="73.5" customHeight="1" x14ac:dyDescent="0.45">
      <c r="A4" s="176">
        <v>147</v>
      </c>
      <c r="B4" s="252" t="s">
        <v>446</v>
      </c>
      <c r="C4" s="334" t="s">
        <v>164</v>
      </c>
      <c r="D4" s="297" t="s">
        <v>35</v>
      </c>
      <c r="E4" s="256" t="s">
        <v>503</v>
      </c>
      <c r="F4" s="256" t="s">
        <v>5</v>
      </c>
      <c r="G4" s="206">
        <v>10</v>
      </c>
      <c r="H4" s="207">
        <f>IF(F4="Yes",10,IF(F4="Partial",5,IF(F4="No",1,IF(F4="Comp. Control",10,IF(F4="","",)))))</f>
        <v>10</v>
      </c>
      <c r="I4" s="335"/>
      <c r="CC4" s="15"/>
    </row>
    <row r="5" spans="1:81" s="14" customFormat="1" ht="46.15" customHeight="1" x14ac:dyDescent="0.45">
      <c r="A5" s="176">
        <v>148</v>
      </c>
      <c r="B5" s="252" t="s">
        <v>447</v>
      </c>
      <c r="C5" s="261" t="s">
        <v>451</v>
      </c>
      <c r="D5" s="8" t="s">
        <v>36</v>
      </c>
      <c r="E5" s="140" t="s">
        <v>503</v>
      </c>
      <c r="F5" s="140" t="s">
        <v>3</v>
      </c>
      <c r="G5" s="136">
        <v>5</v>
      </c>
      <c r="H5" s="137">
        <f>IF(F5="Yes",5,IF(F5="Partial",3,IF(F5="No",1,IF(F5="Comp. Control",5,IF(F5="","",)))))</f>
        <v>3</v>
      </c>
      <c r="I5" s="271"/>
      <c r="CC5" s="15"/>
    </row>
    <row r="6" spans="1:81" s="14" customFormat="1" ht="32.450000000000003" customHeight="1" x14ac:dyDescent="0.45">
      <c r="A6" s="176">
        <v>149</v>
      </c>
      <c r="B6" s="252" t="s">
        <v>449</v>
      </c>
      <c r="C6" s="261" t="s">
        <v>105</v>
      </c>
      <c r="D6" s="8" t="s">
        <v>36</v>
      </c>
      <c r="E6" s="140" t="s">
        <v>503</v>
      </c>
      <c r="F6" s="140" t="s">
        <v>5</v>
      </c>
      <c r="G6" s="136">
        <v>5</v>
      </c>
      <c r="H6" s="137">
        <f>IF(F6="Yes",5,IF(F6="Partial",3,IF(F6="No",1,IF(F6="Comp. Control",5,IF(F6="","",)))))</f>
        <v>5</v>
      </c>
      <c r="I6" s="271"/>
      <c r="CC6" s="15"/>
    </row>
    <row r="7" spans="1:81" s="14" customFormat="1" ht="50.25" customHeight="1" x14ac:dyDescent="0.45">
      <c r="A7" s="176">
        <v>150</v>
      </c>
      <c r="B7" s="252" t="s">
        <v>448</v>
      </c>
      <c r="C7" s="261" t="s">
        <v>106</v>
      </c>
      <c r="D7" s="8" t="s">
        <v>36</v>
      </c>
      <c r="E7" s="140" t="s">
        <v>503</v>
      </c>
      <c r="F7" s="140" t="s">
        <v>5</v>
      </c>
      <c r="G7" s="136">
        <v>5</v>
      </c>
      <c r="H7" s="137">
        <f>IF(F7="Yes",5,IF(F7="Partial",3,IF(F7="No",1,IF(F7="Comp. Control",5,IF(F7="","",)))))</f>
        <v>5</v>
      </c>
      <c r="I7" s="271"/>
      <c r="CC7" s="15"/>
    </row>
    <row r="8" spans="1:81" ht="74.25" customHeight="1" thickBot="1" x14ac:dyDescent="0.5">
      <c r="A8" s="176">
        <v>151</v>
      </c>
      <c r="B8" s="252" t="s">
        <v>450</v>
      </c>
      <c r="C8" s="338" t="s">
        <v>107</v>
      </c>
      <c r="D8" s="303" t="s">
        <v>36</v>
      </c>
      <c r="E8" s="262" t="s">
        <v>503</v>
      </c>
      <c r="F8" s="262" t="s">
        <v>0</v>
      </c>
      <c r="G8" s="58">
        <v>5</v>
      </c>
      <c r="H8" s="59">
        <f>IF(F8="Yes",5,IF(F8="Partial",3,IF(F8="No",1,IF(F8="Comp. Control",5,IF(F8="","",)))))</f>
        <v>5</v>
      </c>
      <c r="I8" s="339"/>
    </row>
    <row r="9" spans="1:81" ht="4.9000000000000004" customHeight="1" x14ac:dyDescent="0.45">
      <c r="A9" s="535"/>
      <c r="B9" s="536"/>
      <c r="C9" s="16"/>
      <c r="D9" s="498"/>
      <c r="E9" s="476"/>
      <c r="F9" s="476"/>
      <c r="G9" s="476"/>
      <c r="H9" s="476"/>
      <c r="I9" s="477"/>
    </row>
    <row r="10" spans="1:81" ht="28.5" x14ac:dyDescent="0.45">
      <c r="A10" s="537"/>
      <c r="B10" s="538"/>
      <c r="D10" s="39" t="s">
        <v>13</v>
      </c>
      <c r="E10" s="27" t="s">
        <v>12</v>
      </c>
      <c r="F10" s="37" t="s">
        <v>15</v>
      </c>
      <c r="G10" s="503"/>
      <c r="H10" s="479"/>
      <c r="I10" s="480"/>
    </row>
    <row r="11" spans="1:81" x14ac:dyDescent="0.45">
      <c r="A11" s="537"/>
      <c r="B11" s="538"/>
      <c r="C11" s="38" t="s">
        <v>35</v>
      </c>
      <c r="D11" s="28">
        <f xml:space="preserve"> SUM(H4)</f>
        <v>10</v>
      </c>
      <c r="E11" s="43">
        <v>10</v>
      </c>
      <c r="F11" s="40">
        <f>SUM(D11/E11)</f>
        <v>1</v>
      </c>
      <c r="G11" s="504"/>
      <c r="H11" s="418"/>
      <c r="I11" s="419"/>
    </row>
    <row r="12" spans="1:81" x14ac:dyDescent="0.45">
      <c r="A12" s="537"/>
      <c r="B12" s="538"/>
      <c r="C12" s="38" t="s">
        <v>36</v>
      </c>
      <c r="D12" s="28">
        <f>SUM(H5:H8)</f>
        <v>18</v>
      </c>
      <c r="E12" s="43">
        <v>20</v>
      </c>
      <c r="F12" s="40">
        <f t="shared" ref="F12" si="0">SUM(D12/E12)</f>
        <v>0.9</v>
      </c>
      <c r="G12" s="504"/>
      <c r="H12" s="418"/>
      <c r="I12" s="419"/>
    </row>
    <row r="13" spans="1:81" ht="3.75" customHeight="1" x14ac:dyDescent="0.45">
      <c r="A13" s="537"/>
      <c r="B13" s="538"/>
      <c r="C13" s="194"/>
      <c r="D13" s="190"/>
      <c r="E13" s="199"/>
      <c r="F13" s="195"/>
      <c r="G13" s="504"/>
      <c r="H13" s="418"/>
      <c r="I13" s="419"/>
    </row>
    <row r="14" spans="1:81" ht="3.75" customHeight="1" x14ac:dyDescent="0.45">
      <c r="A14" s="537"/>
      <c r="B14" s="538"/>
      <c r="C14" s="194"/>
      <c r="D14" s="190"/>
      <c r="E14" s="190"/>
      <c r="F14" s="195"/>
      <c r="G14" s="504"/>
      <c r="H14" s="418"/>
      <c r="I14" s="419"/>
    </row>
    <row r="15" spans="1:81" ht="3.75" customHeight="1" x14ac:dyDescent="0.45">
      <c r="A15" s="537"/>
      <c r="B15" s="538"/>
      <c r="C15" s="194"/>
      <c r="D15" s="190"/>
      <c r="E15" s="190"/>
      <c r="F15" s="195"/>
      <c r="G15" s="504"/>
      <c r="H15" s="418"/>
      <c r="I15" s="419"/>
    </row>
    <row r="16" spans="1:81" ht="4.1500000000000004" customHeight="1" x14ac:dyDescent="0.45">
      <c r="A16" s="537"/>
      <c r="B16" s="538"/>
      <c r="C16" s="465"/>
      <c r="D16" s="466"/>
      <c r="E16" s="466"/>
      <c r="F16" s="466"/>
      <c r="G16" s="504"/>
      <c r="H16" s="418"/>
      <c r="I16" s="419"/>
    </row>
    <row r="17" spans="1:9" x14ac:dyDescent="0.45">
      <c r="A17" s="539"/>
      <c r="B17" s="540"/>
      <c r="C17" s="38" t="s">
        <v>14</v>
      </c>
      <c r="D17" s="41">
        <f>SUM(D11:D15)</f>
        <v>28</v>
      </c>
      <c r="E17" s="22">
        <f>SUM(G4:G8)</f>
        <v>30</v>
      </c>
      <c r="F17" s="40">
        <f>SUM(D17/E17)</f>
        <v>0.93333333333333335</v>
      </c>
      <c r="G17" s="505"/>
      <c r="H17" s="476"/>
      <c r="I17" s="477"/>
    </row>
    <row r="18" spans="1:9" ht="14.65" thickBot="1" x14ac:dyDescent="0.5">
      <c r="A18" s="506"/>
      <c r="B18" s="507"/>
      <c r="C18" s="507"/>
      <c r="D18" s="507"/>
      <c r="E18" s="507"/>
      <c r="F18" s="507"/>
      <c r="G18" s="507"/>
      <c r="H18" s="507"/>
      <c r="I18" s="534"/>
    </row>
  </sheetData>
  <sheetProtection selectLockedCells="1"/>
  <dataConsolidate/>
  <mergeCells count="7">
    <mergeCell ref="A18:I18"/>
    <mergeCell ref="A1:E2"/>
    <mergeCell ref="F1:I2"/>
    <mergeCell ref="C16:F16"/>
    <mergeCell ref="G10:I17"/>
    <mergeCell ref="D9:I9"/>
    <mergeCell ref="A9:B17"/>
  </mergeCells>
  <conditionalFormatting sqref="F14:F15">
    <cfRule type="cellIs" dxfId="17" priority="17" operator="between">
      <formula>0.71</formula>
      <formula>0.89</formula>
    </cfRule>
    <cfRule type="cellIs" dxfId="16" priority="18" operator="between">
      <formula>0.01</formula>
      <formula>0.7</formula>
    </cfRule>
    <cfRule type="cellIs" dxfId="15" priority="19" operator="greaterThanOrEqual">
      <formula>0.9</formula>
    </cfRule>
  </conditionalFormatting>
  <conditionalFormatting sqref="F17">
    <cfRule type="cellIs" dxfId="14" priority="14" operator="between">
      <formula>0.71</formula>
      <formula>0.89</formula>
    </cfRule>
    <cfRule type="cellIs" dxfId="13" priority="15" operator="between">
      <formula>0.01</formula>
      <formula>0.7</formula>
    </cfRule>
    <cfRule type="cellIs" dxfId="12" priority="16" operator="greaterThanOrEqual">
      <formula>0.9</formula>
    </cfRule>
  </conditionalFormatting>
  <conditionalFormatting sqref="F11:F13">
    <cfRule type="cellIs" dxfId="11" priority="7" operator="between">
      <formula>0.71</formula>
      <formula>0.89</formula>
    </cfRule>
    <cfRule type="cellIs" dxfId="10" priority="8" operator="between">
      <formula>0.01</formula>
      <formula>0.7</formula>
    </cfRule>
    <cfRule type="cellIs" dxfId="9" priority="9" operator="greaterThanOrEqual">
      <formula>0.9</formula>
    </cfRule>
  </conditionalFormatting>
  <conditionalFormatting sqref="H4">
    <cfRule type="colorScale" priority="5">
      <colorScale>
        <cfvo type="num" val="1"/>
        <cfvo type="num" val="5"/>
        <cfvo type="num" val="10"/>
        <color rgb="FFFF0000"/>
        <color rgb="FFFFC000"/>
        <color theme="6" tint="-0.249977111117893"/>
      </colorScale>
    </cfRule>
  </conditionalFormatting>
  <conditionalFormatting sqref="H5">
    <cfRule type="colorScale" priority="4">
      <colorScale>
        <cfvo type="num" val="1"/>
        <cfvo type="num" val="3"/>
        <cfvo type="num" val="5"/>
        <color rgb="FFFF0000"/>
        <color rgb="FFFFC000"/>
        <color theme="6" tint="-0.249977111117893"/>
      </colorScale>
    </cfRule>
  </conditionalFormatting>
  <conditionalFormatting sqref="H6">
    <cfRule type="colorScale" priority="3">
      <colorScale>
        <cfvo type="num" val="1"/>
        <cfvo type="num" val="3"/>
        <cfvo type="num" val="5"/>
        <color rgb="FFFF0000"/>
        <color rgb="FFFFC000"/>
        <color theme="6" tint="-0.249977111117893"/>
      </colorScale>
    </cfRule>
  </conditionalFormatting>
  <conditionalFormatting sqref="H7">
    <cfRule type="colorScale" priority="2">
      <colorScale>
        <cfvo type="num" val="1"/>
        <cfvo type="num" val="3"/>
        <cfvo type="num" val="5"/>
        <color rgb="FFFF0000"/>
        <color rgb="FFFFC000"/>
        <color theme="6" tint="-0.249977111117893"/>
      </colorScale>
    </cfRule>
  </conditionalFormatting>
  <conditionalFormatting sqref="H8">
    <cfRule type="colorScale" priority="1">
      <colorScale>
        <cfvo type="num" val="1"/>
        <cfvo type="num" val="3"/>
        <cfvo type="num" val="5"/>
        <color rgb="FFFF0000"/>
        <color rgb="FFFFC000"/>
        <color theme="6" tint="-0.249977111117893"/>
      </colorScale>
    </cfRule>
  </conditionalFormatting>
  <dataValidations count="4">
    <dataValidation showInputMessage="1" showErrorMessage="1" error="Manual entry is prohibited. Select from the drop down list." sqref="H4:H8" xr:uid="{110AAE2F-2E3B-4271-A827-FC9E8C3A87AE}"/>
    <dataValidation showInputMessage="1" showErrorMessage="1" error="Select answer from drop down list." sqref="G4:G8" xr:uid="{58C92012-56FF-4335-85EC-76A60F20D518}"/>
    <dataValidation type="list" showInputMessage="1" showErrorMessage="1" error="Select answer from drop down list." sqref="F4:F8" xr:uid="{C42A11B0-EE4F-482B-8BF8-6D261220920E}">
      <formula1>"Yes, Partial, No, Comp. Control"</formula1>
    </dataValidation>
    <dataValidation type="list" allowBlank="1" showInputMessage="1" showErrorMessage="1" sqref="E4:E8" xr:uid="{19DA5467-E192-43AF-A140-856FE7D1BEA1}">
      <formula1>"Reviewed, Obtained Copies, Observed (Tour), Explanation (Interview)"</formula1>
    </dataValidation>
  </dataValidations>
  <pageMargins left="0.25" right="0.25" top="0.75" bottom="0.75" header="0.3" footer="0.3"/>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A8B6-1E9A-4E86-B349-EFC91287031B}">
  <sheetPr>
    <tabColor theme="8" tint="-0.249977111117893"/>
  </sheetPr>
  <dimension ref="A1:CC25"/>
  <sheetViews>
    <sheetView zoomScale="80" zoomScaleNormal="80" workbookViewId="0">
      <selection activeCell="N5" sqref="N5"/>
    </sheetView>
  </sheetViews>
  <sheetFormatPr defaultRowHeight="14.25" x14ac:dyDescent="0.45"/>
  <cols>
    <col min="1" max="1" width="4.265625" style="9" customWidth="1"/>
    <col min="2" max="2" width="5.73046875" style="9" customWidth="1"/>
    <col min="3" max="3" width="36.86328125" style="1" customWidth="1"/>
    <col min="4" max="4" width="11.3984375" style="1" customWidth="1"/>
    <col min="5" max="5" width="20.73046875" style="1" customWidth="1"/>
    <col min="6" max="6" width="11.3984375" customWidth="1"/>
    <col min="7" max="7" width="9.265625" customWidth="1"/>
    <col min="8" max="8" width="7.73046875" customWidth="1"/>
    <col min="9" max="9" width="30.73046875" customWidth="1"/>
    <col min="80" max="80" width="19.265625" bestFit="1" customWidth="1"/>
    <col min="81" max="81" width="9.1328125" customWidth="1"/>
  </cols>
  <sheetData>
    <row r="1" spans="1:81" ht="22.9" customHeight="1" x14ac:dyDescent="0.45">
      <c r="A1" s="457" t="s">
        <v>121</v>
      </c>
      <c r="B1" s="458"/>
      <c r="C1" s="459"/>
      <c r="D1" s="459"/>
      <c r="E1" s="460"/>
      <c r="F1" s="481" t="s">
        <v>516</v>
      </c>
      <c r="G1" s="511"/>
      <c r="H1" s="511"/>
      <c r="I1" s="512"/>
      <c r="CB1">
        <v>5</v>
      </c>
      <c r="CC1" s="6" t="s">
        <v>0</v>
      </c>
    </row>
    <row r="2" spans="1:81" ht="31.15" customHeight="1" thickBot="1" x14ac:dyDescent="0.5">
      <c r="A2" s="461"/>
      <c r="B2" s="462"/>
      <c r="C2" s="463"/>
      <c r="D2" s="463"/>
      <c r="E2" s="464"/>
      <c r="F2" s="466"/>
      <c r="G2" s="466"/>
      <c r="H2" s="466"/>
      <c r="I2" s="513"/>
      <c r="CB2">
        <v>3</v>
      </c>
      <c r="CC2" s="4" t="s">
        <v>3</v>
      </c>
    </row>
    <row r="3" spans="1:81" s="14" customFormat="1" ht="58.15" customHeight="1" thickBot="1" x14ac:dyDescent="0.5">
      <c r="A3" s="105" t="s">
        <v>304</v>
      </c>
      <c r="B3" s="106" t="s">
        <v>305</v>
      </c>
      <c r="C3" s="76" t="s">
        <v>2</v>
      </c>
      <c r="D3" s="76" t="s">
        <v>6</v>
      </c>
      <c r="E3" s="179" t="s">
        <v>501</v>
      </c>
      <c r="F3" s="76" t="s">
        <v>37</v>
      </c>
      <c r="G3" s="77" t="s">
        <v>11</v>
      </c>
      <c r="H3" s="76" t="s">
        <v>7</v>
      </c>
      <c r="I3" s="78" t="s">
        <v>4</v>
      </c>
      <c r="CB3" s="14">
        <v>1</v>
      </c>
      <c r="CC3" s="15" t="s">
        <v>1</v>
      </c>
    </row>
    <row r="4" spans="1:81" s="14" customFormat="1" ht="102" customHeight="1" x14ac:dyDescent="0.45">
      <c r="A4" s="200">
        <v>152</v>
      </c>
      <c r="B4" s="201">
        <v>12.2</v>
      </c>
      <c r="C4" s="204" t="s">
        <v>87</v>
      </c>
      <c r="D4" s="56" t="s">
        <v>35</v>
      </c>
      <c r="E4" s="256" t="s">
        <v>503</v>
      </c>
      <c r="F4" s="205" t="s">
        <v>3</v>
      </c>
      <c r="G4" s="206">
        <v>10</v>
      </c>
      <c r="H4" s="207">
        <f t="shared" ref="H4:H11" si="0">IF(F4="Yes",10,IF(F4="Partial",5,IF(F4="No",1,IF(F4="Comp. Control",10,IF(F4="","",)))))</f>
        <v>5</v>
      </c>
      <c r="I4" s="208"/>
      <c r="CC4" s="15"/>
    </row>
    <row r="5" spans="1:81" s="14" customFormat="1" ht="189" customHeight="1" x14ac:dyDescent="0.45">
      <c r="A5" s="200">
        <v>153</v>
      </c>
      <c r="B5" s="201" t="s">
        <v>459</v>
      </c>
      <c r="C5" s="209" t="s">
        <v>185</v>
      </c>
      <c r="D5" s="138" t="s">
        <v>35</v>
      </c>
      <c r="E5" s="140" t="s">
        <v>503</v>
      </c>
      <c r="F5" s="51" t="s">
        <v>3</v>
      </c>
      <c r="G5" s="136">
        <v>10</v>
      </c>
      <c r="H5" s="137">
        <f t="shared" si="0"/>
        <v>5</v>
      </c>
      <c r="I5" s="53"/>
      <c r="CC5" s="15"/>
    </row>
    <row r="6" spans="1:81" s="14" customFormat="1" ht="111.75" customHeight="1" x14ac:dyDescent="0.45">
      <c r="A6" s="200">
        <v>154</v>
      </c>
      <c r="B6" s="201" t="s">
        <v>460</v>
      </c>
      <c r="C6" s="209" t="s">
        <v>186</v>
      </c>
      <c r="D6" s="138" t="s">
        <v>35</v>
      </c>
      <c r="E6" s="140" t="s">
        <v>503</v>
      </c>
      <c r="F6" s="51" t="s">
        <v>3</v>
      </c>
      <c r="G6" s="136">
        <v>10</v>
      </c>
      <c r="H6" s="137">
        <f t="shared" si="0"/>
        <v>5</v>
      </c>
      <c r="I6" s="53"/>
      <c r="CC6" s="15"/>
    </row>
    <row r="7" spans="1:81" s="14" customFormat="1" ht="123" customHeight="1" x14ac:dyDescent="0.45">
      <c r="A7" s="200">
        <v>155</v>
      </c>
      <c r="B7" s="201">
        <v>12.1</v>
      </c>
      <c r="C7" s="209" t="s">
        <v>465</v>
      </c>
      <c r="D7" s="138" t="s">
        <v>33</v>
      </c>
      <c r="E7" s="140" t="s">
        <v>503</v>
      </c>
      <c r="F7" s="51" t="s">
        <v>3</v>
      </c>
      <c r="G7" s="136">
        <v>10</v>
      </c>
      <c r="H7" s="137">
        <f t="shared" si="0"/>
        <v>5</v>
      </c>
      <c r="I7" s="210" t="s">
        <v>38</v>
      </c>
      <c r="CC7" s="15"/>
    </row>
    <row r="8" spans="1:81" s="14" customFormat="1" ht="101.45" customHeight="1" x14ac:dyDescent="0.45">
      <c r="A8" s="200">
        <v>156</v>
      </c>
      <c r="B8" s="201" t="s">
        <v>458</v>
      </c>
      <c r="C8" s="209" t="s">
        <v>90</v>
      </c>
      <c r="D8" s="138" t="s">
        <v>33</v>
      </c>
      <c r="E8" s="140" t="s">
        <v>503</v>
      </c>
      <c r="F8" s="51" t="s">
        <v>3</v>
      </c>
      <c r="G8" s="136">
        <v>10</v>
      </c>
      <c r="H8" s="137">
        <f t="shared" si="0"/>
        <v>5</v>
      </c>
      <c r="I8" s="53"/>
      <c r="CC8" s="15"/>
    </row>
    <row r="9" spans="1:81" s="14" customFormat="1" ht="51.6" customHeight="1" x14ac:dyDescent="0.45">
      <c r="A9" s="200">
        <v>157</v>
      </c>
      <c r="B9" s="201" t="s">
        <v>457</v>
      </c>
      <c r="C9" s="209" t="s">
        <v>91</v>
      </c>
      <c r="D9" s="138" t="s">
        <v>33</v>
      </c>
      <c r="E9" s="140" t="s">
        <v>503</v>
      </c>
      <c r="F9" s="51" t="s">
        <v>3</v>
      </c>
      <c r="G9" s="136">
        <v>10</v>
      </c>
      <c r="H9" s="137">
        <f t="shared" si="0"/>
        <v>5</v>
      </c>
      <c r="I9" s="53"/>
      <c r="CC9" s="15"/>
    </row>
    <row r="10" spans="1:81" s="14" customFormat="1" ht="70.900000000000006" customHeight="1" x14ac:dyDescent="0.45">
      <c r="A10" s="200">
        <v>158</v>
      </c>
      <c r="B10" s="201">
        <v>12.6</v>
      </c>
      <c r="C10" s="209" t="s">
        <v>92</v>
      </c>
      <c r="D10" s="138" t="s">
        <v>33</v>
      </c>
      <c r="E10" s="140" t="s">
        <v>503</v>
      </c>
      <c r="F10" s="51" t="s">
        <v>3</v>
      </c>
      <c r="G10" s="136">
        <v>10</v>
      </c>
      <c r="H10" s="137">
        <f t="shared" si="0"/>
        <v>5</v>
      </c>
      <c r="I10" s="53"/>
      <c r="CC10" s="15"/>
    </row>
    <row r="11" spans="1:81" s="14" customFormat="1" ht="76.150000000000006" customHeight="1" x14ac:dyDescent="0.45">
      <c r="A11" s="200">
        <v>159</v>
      </c>
      <c r="B11" s="201">
        <v>12.8</v>
      </c>
      <c r="C11" s="209" t="s">
        <v>93</v>
      </c>
      <c r="D11" s="138" t="s">
        <v>33</v>
      </c>
      <c r="E11" s="140" t="s">
        <v>503</v>
      </c>
      <c r="F11" s="51" t="s">
        <v>3</v>
      </c>
      <c r="G11" s="136">
        <v>10</v>
      </c>
      <c r="H11" s="137">
        <f t="shared" si="0"/>
        <v>5</v>
      </c>
      <c r="I11" s="53"/>
      <c r="CC11" s="15"/>
    </row>
    <row r="12" spans="1:81" s="14" customFormat="1" ht="110.25" customHeight="1" x14ac:dyDescent="0.45">
      <c r="A12" s="200">
        <v>160</v>
      </c>
      <c r="B12" s="201">
        <v>12.7</v>
      </c>
      <c r="C12" s="209" t="s">
        <v>101</v>
      </c>
      <c r="D12" s="138" t="s">
        <v>32</v>
      </c>
      <c r="E12" s="140" t="s">
        <v>503</v>
      </c>
      <c r="F12" s="51" t="s">
        <v>3</v>
      </c>
      <c r="G12" s="136">
        <v>13</v>
      </c>
      <c r="H12" s="137">
        <f t="shared" ref="H12:H14" si="1">IF(F12="Yes",10,IF(F12="Partial",5,IF(F12="No",1,IF(F12="Comp. Control",10,IF(F12="","",)))))</f>
        <v>5</v>
      </c>
      <c r="I12" s="53"/>
      <c r="CC12" s="15"/>
    </row>
    <row r="13" spans="1:81" ht="52.9" customHeight="1" x14ac:dyDescent="0.45">
      <c r="A13" s="200">
        <v>161</v>
      </c>
      <c r="B13" s="202">
        <v>12.9</v>
      </c>
      <c r="C13" s="209" t="s">
        <v>102</v>
      </c>
      <c r="D13" s="138" t="s">
        <v>32</v>
      </c>
      <c r="E13" s="140" t="s">
        <v>503</v>
      </c>
      <c r="F13" s="51" t="s">
        <v>3</v>
      </c>
      <c r="G13" s="136">
        <v>14</v>
      </c>
      <c r="H13" s="137">
        <f t="shared" si="1"/>
        <v>5</v>
      </c>
      <c r="I13" s="54"/>
    </row>
    <row r="14" spans="1:81" ht="40.5" customHeight="1" x14ac:dyDescent="0.45">
      <c r="A14" s="200">
        <v>162</v>
      </c>
      <c r="B14" s="203" t="s">
        <v>461</v>
      </c>
      <c r="C14" s="209" t="s">
        <v>462</v>
      </c>
      <c r="D14" s="138" t="s">
        <v>32</v>
      </c>
      <c r="E14" s="140" t="s">
        <v>503</v>
      </c>
      <c r="F14" s="51" t="s">
        <v>3</v>
      </c>
      <c r="G14" s="136">
        <v>15</v>
      </c>
      <c r="H14" s="137">
        <f t="shared" si="1"/>
        <v>5</v>
      </c>
      <c r="I14" s="54"/>
    </row>
    <row r="15" spans="1:81" ht="45.6" customHeight="1" thickBot="1" x14ac:dyDescent="0.5">
      <c r="A15" s="200">
        <v>163</v>
      </c>
      <c r="B15" s="202">
        <v>12.4</v>
      </c>
      <c r="C15" s="211" t="s">
        <v>117</v>
      </c>
      <c r="D15" s="57" t="s">
        <v>31</v>
      </c>
      <c r="E15" s="262" t="s">
        <v>503</v>
      </c>
      <c r="F15" s="212" t="s">
        <v>0</v>
      </c>
      <c r="G15" s="58">
        <v>19</v>
      </c>
      <c r="H15" s="59">
        <f t="shared" ref="H15" si="2">IF(F15="Yes",5,IF(F15="Partial",3,IF(F15="No",1,IF(F15="Comp. Control",5,IF(F15="","",)))))</f>
        <v>5</v>
      </c>
      <c r="I15" s="213"/>
    </row>
    <row r="16" spans="1:81" ht="5.25" customHeight="1" x14ac:dyDescent="0.45">
      <c r="A16" s="493"/>
      <c r="B16" s="543"/>
      <c r="C16" s="418"/>
      <c r="D16" s="418"/>
      <c r="E16" s="418"/>
      <c r="F16" s="418"/>
      <c r="G16" s="418"/>
      <c r="H16" s="418"/>
      <c r="I16" s="419"/>
    </row>
    <row r="17" spans="1:9" ht="28.5" x14ac:dyDescent="0.45">
      <c r="A17" s="493"/>
      <c r="B17" s="473"/>
      <c r="D17" s="131" t="s">
        <v>13</v>
      </c>
      <c r="E17" s="27" t="s">
        <v>12</v>
      </c>
      <c r="F17" s="129" t="s">
        <v>15</v>
      </c>
      <c r="G17" s="503"/>
      <c r="H17" s="479"/>
      <c r="I17" s="480"/>
    </row>
    <row r="18" spans="1:9" x14ac:dyDescent="0.45">
      <c r="A18" s="428"/>
      <c r="B18" s="474"/>
      <c r="C18" s="130" t="s">
        <v>35</v>
      </c>
      <c r="D18" s="128">
        <f>SUM(H4:H6)</f>
        <v>15</v>
      </c>
      <c r="E18" s="135">
        <v>30</v>
      </c>
      <c r="F18" s="132">
        <f>SUM(D18/E18)</f>
        <v>0.5</v>
      </c>
      <c r="G18" s="504"/>
      <c r="H18" s="418"/>
      <c r="I18" s="419"/>
    </row>
    <row r="19" spans="1:9" x14ac:dyDescent="0.45">
      <c r="A19" s="428"/>
      <c r="B19" s="474"/>
      <c r="C19" s="130" t="s">
        <v>33</v>
      </c>
      <c r="D19" s="128">
        <f>SUM(H7:H11)</f>
        <v>25</v>
      </c>
      <c r="E19" s="128">
        <v>40</v>
      </c>
      <c r="F19" s="132">
        <f>SUM(D19/E19)</f>
        <v>0.625</v>
      </c>
      <c r="G19" s="504"/>
      <c r="H19" s="418"/>
      <c r="I19" s="419"/>
    </row>
    <row r="20" spans="1:9" x14ac:dyDescent="0.45">
      <c r="A20" s="428"/>
      <c r="B20" s="474"/>
      <c r="C20" s="130" t="s">
        <v>34</v>
      </c>
      <c r="D20" s="128">
        <f>SUM(H12:H14)</f>
        <v>15</v>
      </c>
      <c r="E20" s="134">
        <v>30</v>
      </c>
      <c r="F20" s="132">
        <f t="shared" ref="F20" si="3">SUM(D20/E20)</f>
        <v>0.5</v>
      </c>
      <c r="G20" s="504"/>
      <c r="H20" s="418"/>
      <c r="I20" s="419"/>
    </row>
    <row r="21" spans="1:9" x14ac:dyDescent="0.45">
      <c r="A21" s="428"/>
      <c r="B21" s="474"/>
      <c r="C21" s="130" t="s">
        <v>31</v>
      </c>
      <c r="D21" s="128">
        <f>SUM(H15)</f>
        <v>5</v>
      </c>
      <c r="E21" s="128">
        <v>5</v>
      </c>
      <c r="F21" s="132">
        <f>SUM(D21/E21)</f>
        <v>1</v>
      </c>
      <c r="G21" s="504"/>
      <c r="H21" s="418"/>
      <c r="I21" s="419"/>
    </row>
    <row r="22" spans="1:9" ht="3" customHeight="1" x14ac:dyDescent="0.45">
      <c r="A22" s="428"/>
      <c r="B22" s="474"/>
      <c r="C22" s="188"/>
      <c r="D22" s="188"/>
      <c r="E22" s="188"/>
      <c r="F22" s="188"/>
      <c r="G22" s="504"/>
      <c r="H22" s="418"/>
      <c r="I22" s="419"/>
    </row>
    <row r="23" spans="1:9" ht="3.75" hidden="1" customHeight="1" x14ac:dyDescent="0.45">
      <c r="A23" s="428"/>
      <c r="B23" s="474"/>
      <c r="C23" s="465"/>
      <c r="D23" s="466"/>
      <c r="E23" s="466"/>
      <c r="F23" s="466"/>
      <c r="G23" s="504"/>
      <c r="H23" s="418"/>
      <c r="I23" s="419"/>
    </row>
    <row r="24" spans="1:9" ht="14.65" thickBot="1" x14ac:dyDescent="0.5">
      <c r="A24" s="494"/>
      <c r="B24" s="495"/>
      <c r="C24" s="214" t="s">
        <v>14</v>
      </c>
      <c r="D24" s="30">
        <f>SUM(D18:D21)</f>
        <v>60</v>
      </c>
      <c r="E24" s="31">
        <f>SUM(G4:G12)</f>
        <v>93</v>
      </c>
      <c r="F24" s="215">
        <f>SUM(D24/E24)</f>
        <v>0.64516129032258063</v>
      </c>
      <c r="G24" s="527"/>
      <c r="H24" s="441"/>
      <c r="I24" s="442"/>
    </row>
    <row r="25" spans="1:9" ht="1.5" customHeight="1" thickBot="1" x14ac:dyDescent="0.5">
      <c r="A25" s="541"/>
      <c r="B25" s="542"/>
      <c r="C25" s="441"/>
      <c r="D25" s="441"/>
      <c r="E25" s="441"/>
      <c r="F25" s="441"/>
      <c r="G25" s="441"/>
      <c r="H25" s="441"/>
      <c r="I25" s="442"/>
    </row>
  </sheetData>
  <sheetProtection selectLockedCells="1"/>
  <dataConsolidate/>
  <mergeCells count="7">
    <mergeCell ref="A25:I25"/>
    <mergeCell ref="A1:E2"/>
    <mergeCell ref="F1:I2"/>
    <mergeCell ref="C23:F23"/>
    <mergeCell ref="A16:I16"/>
    <mergeCell ref="G17:I24"/>
    <mergeCell ref="A17:B24"/>
  </mergeCells>
  <conditionalFormatting sqref="F21 F19">
    <cfRule type="cellIs" dxfId="8" priority="13" operator="between">
      <formula>0.71</formula>
      <formula>0.89</formula>
    </cfRule>
    <cfRule type="cellIs" dxfId="7" priority="14" operator="between">
      <formula>0.01</formula>
      <formula>0.7</formula>
    </cfRule>
    <cfRule type="cellIs" dxfId="6" priority="15" operator="greaterThanOrEqual">
      <formula>0.9</formula>
    </cfRule>
  </conditionalFormatting>
  <conditionalFormatting sqref="F24">
    <cfRule type="cellIs" dxfId="5" priority="10" operator="between">
      <formula>0.71</formula>
      <formula>0.89</formula>
    </cfRule>
    <cfRule type="cellIs" dxfId="4" priority="11" operator="between">
      <formula>0.01</formula>
      <formula>0.7</formula>
    </cfRule>
    <cfRule type="cellIs" dxfId="3" priority="12" operator="greaterThanOrEqual">
      <formula>0.9</formula>
    </cfRule>
  </conditionalFormatting>
  <conditionalFormatting sqref="H4:H8 H11:H14">
    <cfRule type="colorScale" priority="8">
      <colorScale>
        <cfvo type="num" val="1"/>
        <cfvo type="num" val="5"/>
        <cfvo type="num" val="10"/>
        <color rgb="FFFF0000"/>
        <color rgb="FFFFC000"/>
        <color theme="6" tint="-0.249977111117893"/>
      </colorScale>
    </cfRule>
  </conditionalFormatting>
  <conditionalFormatting sqref="H9">
    <cfRule type="colorScale" priority="7">
      <colorScale>
        <cfvo type="num" val="1"/>
        <cfvo type="num" val="5"/>
        <cfvo type="num" val="10"/>
        <color rgb="FFFF0000"/>
        <color rgb="FFFFC000"/>
        <color theme="6" tint="-0.249977111117893"/>
      </colorScale>
    </cfRule>
  </conditionalFormatting>
  <conditionalFormatting sqref="H10">
    <cfRule type="colorScale" priority="6">
      <colorScale>
        <cfvo type="num" val="1"/>
        <cfvo type="num" val="5"/>
        <cfvo type="num" val="10"/>
        <color rgb="FFFF0000"/>
        <color rgb="FFFFC000"/>
        <color theme="6" tint="-0.249977111117893"/>
      </colorScale>
    </cfRule>
  </conditionalFormatting>
  <conditionalFormatting sqref="F18:F20">
    <cfRule type="cellIs" dxfId="2" priority="3" operator="between">
      <formula>0.71</formula>
      <formula>0.89</formula>
    </cfRule>
    <cfRule type="cellIs" dxfId="1" priority="4" operator="between">
      <formula>0.01</formula>
      <formula>0.7</formula>
    </cfRule>
    <cfRule type="cellIs" dxfId="0" priority="5" operator="greaterThanOrEqual">
      <formula>0.9</formula>
    </cfRule>
  </conditionalFormatting>
  <conditionalFormatting sqref="H15">
    <cfRule type="colorScale" priority="1">
      <colorScale>
        <cfvo type="num" val="1"/>
        <cfvo type="num" val="3"/>
        <cfvo type="num" val="5"/>
        <color rgb="FFFF0000"/>
        <color rgb="FFFFC000"/>
        <color theme="6" tint="-0.249977111117893"/>
      </colorScale>
    </cfRule>
  </conditionalFormatting>
  <dataValidations count="5">
    <dataValidation type="list" showInputMessage="1" showErrorMessage="1" error="Select answer from drop down list." sqref="F15" xr:uid="{84C3F815-E164-4689-809F-10E5CD17457E}">
      <formula1>$CC$1:$CC$3</formula1>
    </dataValidation>
    <dataValidation type="list" showInputMessage="1" showErrorMessage="1" error="Select answer from drop down list." sqref="F4:F14" xr:uid="{1DD70834-4542-4437-B6A7-B1CC0CD2A2EB}">
      <formula1>$CC$1:$CC$4</formula1>
    </dataValidation>
    <dataValidation showInputMessage="1" showErrorMessage="1" error="Manual entry is prohibited. Select from the drop down list." sqref="H4:H15" xr:uid="{57BBC379-07C9-48F7-BDDF-15BCCEE5A951}"/>
    <dataValidation showInputMessage="1" showErrorMessage="1" error="Select answer from drop down list." sqref="G4:G15" xr:uid="{2F359FBB-9C1A-4016-91D1-E9A630335C1E}"/>
    <dataValidation type="list" allowBlank="1" showInputMessage="1" showErrorMessage="1" sqref="E4:E15" xr:uid="{0852202D-4B19-42FB-ACBD-B8042B526813}">
      <formula1>"Reviewed, Obtained Copies, Observed (Tour), Explanation (Interview)"</formula1>
    </dataValidation>
  </dataValidations>
  <pageMargins left="0.25" right="0.25" top="0.75" bottom="0.75" header="0.3" footer="0.3"/>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F30D-4661-4909-8CA1-3B6F39390FF0}">
  <dimension ref="A1:D36"/>
  <sheetViews>
    <sheetView topLeftCell="A25" workbookViewId="0">
      <selection activeCell="C28" sqref="A1:C28"/>
    </sheetView>
  </sheetViews>
  <sheetFormatPr defaultRowHeight="14.25" x14ac:dyDescent="0.45"/>
  <cols>
    <col min="1" max="1" width="40.265625" customWidth="1"/>
    <col min="2" max="2" width="46" customWidth="1"/>
    <col min="3" max="3" width="40.265625" customWidth="1"/>
  </cols>
  <sheetData>
    <row r="1" spans="1:4" ht="14.65" thickBot="1" x14ac:dyDescent="0.5">
      <c r="A1" s="544"/>
      <c r="B1" s="545"/>
      <c r="C1" s="546"/>
    </row>
    <row r="2" spans="1:4" ht="14.45" customHeight="1" x14ac:dyDescent="0.45">
      <c r="A2" s="547" t="s">
        <v>520</v>
      </c>
      <c r="B2" s="548"/>
      <c r="C2" s="549"/>
    </row>
    <row r="3" spans="1:4" x14ac:dyDescent="0.45">
      <c r="A3" s="550"/>
      <c r="B3" s="551"/>
      <c r="C3" s="552"/>
    </row>
    <row r="4" spans="1:4" ht="41.45" customHeight="1" thickBot="1" x14ac:dyDescent="0.5">
      <c r="A4" s="553"/>
      <c r="B4" s="554"/>
      <c r="C4" s="555"/>
      <c r="D4" s="80"/>
    </row>
    <row r="5" spans="1:4" x14ac:dyDescent="0.45">
      <c r="A5" s="556"/>
      <c r="B5" s="87" t="s">
        <v>158</v>
      </c>
      <c r="C5" s="559"/>
      <c r="D5" s="80"/>
    </row>
    <row r="6" spans="1:4" x14ac:dyDescent="0.45">
      <c r="A6" s="557"/>
      <c r="B6" s="93" t="s">
        <v>154</v>
      </c>
      <c r="C6" s="560"/>
    </row>
    <row r="7" spans="1:4" x14ac:dyDescent="0.45">
      <c r="A7" s="557"/>
      <c r="B7" s="94" t="s">
        <v>142</v>
      </c>
      <c r="C7" s="560"/>
    </row>
    <row r="8" spans="1:4" x14ac:dyDescent="0.45">
      <c r="A8" s="557"/>
      <c r="B8" s="95" t="s">
        <v>139</v>
      </c>
      <c r="C8" s="560"/>
    </row>
    <row r="9" spans="1:4" x14ac:dyDescent="0.45">
      <c r="A9" s="557"/>
      <c r="B9" s="95" t="s">
        <v>140</v>
      </c>
      <c r="C9" s="560"/>
    </row>
    <row r="10" spans="1:4" x14ac:dyDescent="0.45">
      <c r="A10" s="557"/>
      <c r="B10" s="95" t="s">
        <v>141</v>
      </c>
      <c r="C10" s="560"/>
    </row>
    <row r="11" spans="1:4" ht="14.65" thickBot="1" x14ac:dyDescent="0.5">
      <c r="A11" s="558"/>
      <c r="B11" s="96" t="s">
        <v>145</v>
      </c>
      <c r="C11" s="561"/>
    </row>
    <row r="12" spans="1:4" ht="14.65" thickBot="1" x14ac:dyDescent="0.5">
      <c r="A12" s="85" t="s">
        <v>152</v>
      </c>
      <c r="B12" s="86" t="s">
        <v>153</v>
      </c>
      <c r="C12" s="84" t="s">
        <v>165</v>
      </c>
    </row>
    <row r="13" spans="1:4" s="81" customFormat="1" ht="28.5" x14ac:dyDescent="0.45">
      <c r="A13" s="88" t="s">
        <v>143</v>
      </c>
      <c r="B13" s="82" t="s">
        <v>148</v>
      </c>
      <c r="C13" s="88" t="s">
        <v>148</v>
      </c>
    </row>
    <row r="14" spans="1:4" s="81" customFormat="1" x14ac:dyDescent="0.45">
      <c r="A14" s="89" t="s">
        <v>144</v>
      </c>
      <c r="B14" s="83" t="s">
        <v>149</v>
      </c>
      <c r="C14" s="89" t="s">
        <v>166</v>
      </c>
    </row>
    <row r="15" spans="1:4" s="81" customFormat="1" ht="28.5" x14ac:dyDescent="0.45">
      <c r="A15" s="89" t="s">
        <v>151</v>
      </c>
      <c r="B15" s="83" t="s">
        <v>150</v>
      </c>
      <c r="C15" s="89" t="s">
        <v>167</v>
      </c>
    </row>
    <row r="16" spans="1:4" s="81" customFormat="1" ht="28.5" x14ac:dyDescent="0.45">
      <c r="A16" s="89" t="s">
        <v>146</v>
      </c>
      <c r="B16" s="83" t="s">
        <v>157</v>
      </c>
      <c r="C16" s="102" t="s">
        <v>170</v>
      </c>
    </row>
    <row r="17" spans="1:4" s="81" customFormat="1" ht="31.9" customHeight="1" x14ac:dyDescent="0.45">
      <c r="A17" s="89" t="s">
        <v>147</v>
      </c>
      <c r="B17" s="83" t="s">
        <v>163</v>
      </c>
      <c r="C17" s="102" t="s">
        <v>171</v>
      </c>
    </row>
    <row r="18" spans="1:4" s="81" customFormat="1" ht="28.5" x14ac:dyDescent="0.45">
      <c r="A18" s="89"/>
      <c r="B18" s="83" t="s">
        <v>146</v>
      </c>
      <c r="C18" s="102" t="s">
        <v>172</v>
      </c>
    </row>
    <row r="19" spans="1:4" s="81" customFormat="1" x14ac:dyDescent="0.45">
      <c r="A19" s="89"/>
      <c r="B19" s="83" t="s">
        <v>147</v>
      </c>
      <c r="C19" s="89" t="s">
        <v>168</v>
      </c>
    </row>
    <row r="20" spans="1:4" s="81" customFormat="1" ht="14.65" thickBot="1" x14ac:dyDescent="0.5">
      <c r="A20" s="101"/>
      <c r="B20" s="100"/>
      <c r="C20" s="89" t="s">
        <v>169</v>
      </c>
    </row>
    <row r="21" spans="1:4" s="81" customFormat="1" x14ac:dyDescent="0.45">
      <c r="A21" s="97" t="s">
        <v>155</v>
      </c>
      <c r="B21" s="98" t="s">
        <v>155</v>
      </c>
      <c r="C21" s="97" t="s">
        <v>155</v>
      </c>
    </row>
    <row r="22" spans="1:4" s="81" customFormat="1" ht="28.5" x14ac:dyDescent="0.45">
      <c r="A22" s="89" t="s">
        <v>159</v>
      </c>
      <c r="B22" s="83" t="s">
        <v>160</v>
      </c>
      <c r="C22" s="89" t="s">
        <v>160</v>
      </c>
    </row>
    <row r="23" spans="1:4" s="81" customFormat="1" ht="28.5" x14ac:dyDescent="0.45">
      <c r="A23" s="89" t="s">
        <v>161</v>
      </c>
      <c r="B23" s="83" t="s">
        <v>159</v>
      </c>
      <c r="C23" s="89" t="s">
        <v>159</v>
      </c>
    </row>
    <row r="24" spans="1:4" s="81" customFormat="1" x14ac:dyDescent="0.45">
      <c r="A24" s="89" t="s">
        <v>162</v>
      </c>
      <c r="B24" s="83" t="s">
        <v>161</v>
      </c>
      <c r="C24" s="89" t="s">
        <v>161</v>
      </c>
    </row>
    <row r="25" spans="1:4" s="81" customFormat="1" ht="14.65" thickBot="1" x14ac:dyDescent="0.5">
      <c r="A25" s="99"/>
      <c r="B25" s="100" t="s">
        <v>162</v>
      </c>
      <c r="C25" s="101" t="s">
        <v>162</v>
      </c>
    </row>
    <row r="26" spans="1:4" s="81" customFormat="1" x14ac:dyDescent="0.45">
      <c r="A26" s="97" t="s">
        <v>156</v>
      </c>
      <c r="B26" s="98" t="s">
        <v>156</v>
      </c>
      <c r="C26" s="97" t="s">
        <v>156</v>
      </c>
    </row>
    <row r="27" spans="1:4" s="81" customFormat="1" x14ac:dyDescent="0.45">
      <c r="A27" s="90" t="s">
        <v>173</v>
      </c>
      <c r="B27" s="2"/>
      <c r="C27" s="90"/>
    </row>
    <row r="28" spans="1:4" ht="14.65" thickBot="1" x14ac:dyDescent="0.5">
      <c r="A28" s="91"/>
      <c r="B28" s="103"/>
      <c r="C28" s="92"/>
      <c r="D28" s="80"/>
    </row>
    <row r="29" spans="1:4" ht="14.45" customHeight="1" x14ac:dyDescent="0.45">
      <c r="C29" s="80"/>
    </row>
    <row r="30" spans="1:4" x14ac:dyDescent="0.45">
      <c r="C30" s="80"/>
      <c r="D30" s="80"/>
    </row>
    <row r="31" spans="1:4" x14ac:dyDescent="0.45">
      <c r="C31" s="80"/>
      <c r="D31" s="80"/>
    </row>
    <row r="32" spans="1:4" x14ac:dyDescent="0.45">
      <c r="C32" s="80"/>
      <c r="D32" s="80"/>
    </row>
    <row r="33" spans="3:4" x14ac:dyDescent="0.45">
      <c r="C33" s="80"/>
      <c r="D33" s="80"/>
    </row>
    <row r="34" spans="3:4" x14ac:dyDescent="0.45">
      <c r="C34" s="80"/>
      <c r="D34" s="80"/>
    </row>
    <row r="35" spans="3:4" x14ac:dyDescent="0.45">
      <c r="C35" s="80"/>
      <c r="D35" s="80"/>
    </row>
    <row r="36" spans="3:4" x14ac:dyDescent="0.45">
      <c r="D36" s="80"/>
    </row>
  </sheetData>
  <mergeCells count="4">
    <mergeCell ref="A1:C1"/>
    <mergeCell ref="A2:C4"/>
    <mergeCell ref="A5:A11"/>
    <mergeCell ref="C5:C11"/>
  </mergeCells>
  <pageMargins left="0.25" right="0.25"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C9418-D722-4CD7-A1A8-23D6CCE97520}">
  <dimension ref="A1:J97"/>
  <sheetViews>
    <sheetView topLeftCell="C2" workbookViewId="0">
      <selection activeCell="D49" sqref="D49"/>
    </sheetView>
  </sheetViews>
  <sheetFormatPr defaultColWidth="66.3984375" defaultRowHeight="68.25" customHeight="1" x14ac:dyDescent="0.45"/>
  <cols>
    <col min="1" max="1" width="4" style="148" customWidth="1"/>
    <col min="2" max="2" width="16.59765625" style="159" customWidth="1"/>
    <col min="3" max="3" width="13.86328125" style="148" customWidth="1"/>
    <col min="4" max="4" width="184.1328125" style="148" customWidth="1"/>
    <col min="5" max="5" width="17.1328125" style="148" customWidth="1"/>
    <col min="6" max="6" width="4.265625" style="148" customWidth="1"/>
    <col min="7" max="7" width="19.73046875" style="148" customWidth="1"/>
    <col min="8" max="8" width="40.59765625" style="148" customWidth="1"/>
    <col min="9" max="16384" width="66.3984375" style="148"/>
  </cols>
  <sheetData>
    <row r="1" spans="1:10" ht="68.25" customHeight="1" x14ac:dyDescent="0.45">
      <c r="A1" s="143" t="s">
        <v>187</v>
      </c>
      <c r="B1" s="144" t="s">
        <v>188</v>
      </c>
      <c r="C1" s="145" t="s">
        <v>189</v>
      </c>
      <c r="D1" s="146" t="s">
        <v>190</v>
      </c>
      <c r="E1" s="147" t="s">
        <v>191</v>
      </c>
      <c r="F1" s="143" t="s">
        <v>187</v>
      </c>
      <c r="G1" s="144" t="s">
        <v>188</v>
      </c>
      <c r="H1" s="145" t="s">
        <v>189</v>
      </c>
      <c r="I1" s="146" t="s">
        <v>190</v>
      </c>
      <c r="J1" s="147" t="s">
        <v>191</v>
      </c>
    </row>
    <row r="2" spans="1:10" ht="68.25" customHeight="1" x14ac:dyDescent="0.45">
      <c r="A2" s="149">
        <v>1</v>
      </c>
      <c r="B2" s="150" t="s">
        <v>192</v>
      </c>
      <c r="C2" s="151" t="s">
        <v>193</v>
      </c>
      <c r="D2" s="142" t="s">
        <v>194</v>
      </c>
      <c r="E2" s="152" t="s">
        <v>31</v>
      </c>
      <c r="F2" s="149">
        <v>1</v>
      </c>
      <c r="G2" s="150" t="s">
        <v>192</v>
      </c>
      <c r="H2" s="151" t="s">
        <v>193</v>
      </c>
      <c r="I2" s="142" t="s">
        <v>194</v>
      </c>
      <c r="J2" s="152" t="s">
        <v>31</v>
      </c>
    </row>
    <row r="3" spans="1:10" ht="104.25" customHeight="1" x14ac:dyDescent="0.45">
      <c r="A3" s="149">
        <v>2</v>
      </c>
      <c r="B3" s="150" t="s">
        <v>192</v>
      </c>
      <c r="C3" s="151" t="s">
        <v>193</v>
      </c>
      <c r="D3" s="142" t="s">
        <v>195</v>
      </c>
      <c r="E3" s="152" t="s">
        <v>31</v>
      </c>
      <c r="F3" s="149">
        <v>2</v>
      </c>
      <c r="G3" s="150" t="s">
        <v>192</v>
      </c>
      <c r="H3" s="151" t="s">
        <v>193</v>
      </c>
      <c r="I3" s="142" t="s">
        <v>195</v>
      </c>
      <c r="J3" s="152" t="s">
        <v>31</v>
      </c>
    </row>
    <row r="4" spans="1:10" ht="96.75" customHeight="1" x14ac:dyDescent="0.45">
      <c r="A4" s="149">
        <v>3</v>
      </c>
      <c r="B4" s="150" t="s">
        <v>192</v>
      </c>
      <c r="C4" s="151" t="s">
        <v>193</v>
      </c>
      <c r="D4" s="142" t="s">
        <v>196</v>
      </c>
      <c r="E4" s="152" t="s">
        <v>32</v>
      </c>
      <c r="F4" s="149">
        <v>3</v>
      </c>
      <c r="G4" s="150" t="s">
        <v>192</v>
      </c>
      <c r="H4" s="151" t="s">
        <v>193</v>
      </c>
      <c r="I4" s="142" t="s">
        <v>196</v>
      </c>
      <c r="J4" s="152" t="s">
        <v>32</v>
      </c>
    </row>
    <row r="5" spans="1:10" ht="134.25" customHeight="1" x14ac:dyDescent="0.45">
      <c r="A5" s="149">
        <v>4</v>
      </c>
      <c r="B5" s="150" t="s">
        <v>192</v>
      </c>
      <c r="C5" s="151" t="s">
        <v>193</v>
      </c>
      <c r="D5" s="142" t="s">
        <v>197</v>
      </c>
      <c r="E5" s="152" t="s">
        <v>198</v>
      </c>
      <c r="F5" s="149">
        <v>4</v>
      </c>
      <c r="G5" s="150" t="s">
        <v>192</v>
      </c>
      <c r="H5" s="151" t="s">
        <v>193</v>
      </c>
      <c r="I5" s="142" t="s">
        <v>197</v>
      </c>
      <c r="J5" s="152" t="s">
        <v>198</v>
      </c>
    </row>
    <row r="6" spans="1:10" ht="102.75" customHeight="1" x14ac:dyDescent="0.45">
      <c r="A6" s="149">
        <v>5</v>
      </c>
      <c r="B6" s="150" t="s">
        <v>192</v>
      </c>
      <c r="C6" s="151" t="s">
        <v>199</v>
      </c>
      <c r="D6" s="142" t="s">
        <v>200</v>
      </c>
      <c r="E6" s="152" t="s">
        <v>198</v>
      </c>
      <c r="F6" s="149">
        <v>5</v>
      </c>
      <c r="G6" s="150" t="s">
        <v>192</v>
      </c>
      <c r="H6" s="151" t="s">
        <v>199</v>
      </c>
      <c r="I6" s="142" t="s">
        <v>200</v>
      </c>
      <c r="J6" s="152" t="s">
        <v>198</v>
      </c>
    </row>
    <row r="7" spans="1:10" ht="99" customHeight="1" x14ac:dyDescent="0.45">
      <c r="A7" s="149">
        <v>6</v>
      </c>
      <c r="B7" s="150" t="s">
        <v>192</v>
      </c>
      <c r="C7" s="151" t="s">
        <v>199</v>
      </c>
      <c r="D7" s="142" t="s">
        <v>201</v>
      </c>
      <c r="E7" s="152" t="s">
        <v>198</v>
      </c>
      <c r="F7" s="149">
        <v>6</v>
      </c>
      <c r="G7" s="150" t="s">
        <v>192</v>
      </c>
      <c r="H7" s="151" t="s">
        <v>199</v>
      </c>
      <c r="I7" s="142" t="s">
        <v>201</v>
      </c>
      <c r="J7" s="152" t="s">
        <v>198</v>
      </c>
    </row>
    <row r="8" spans="1:10" ht="166.5" customHeight="1" x14ac:dyDescent="0.45">
      <c r="A8" s="149">
        <v>7</v>
      </c>
      <c r="B8" s="150" t="s">
        <v>192</v>
      </c>
      <c r="C8" s="151" t="s">
        <v>199</v>
      </c>
      <c r="D8" s="142" t="s">
        <v>202</v>
      </c>
      <c r="E8" s="152" t="s">
        <v>198</v>
      </c>
      <c r="F8" s="149">
        <v>7</v>
      </c>
      <c r="G8" s="150" t="s">
        <v>192</v>
      </c>
      <c r="H8" s="151" t="s">
        <v>199</v>
      </c>
      <c r="I8" s="142" t="s">
        <v>202</v>
      </c>
      <c r="J8" s="152" t="s">
        <v>198</v>
      </c>
    </row>
    <row r="9" spans="1:10" ht="68.25" customHeight="1" x14ac:dyDescent="0.45">
      <c r="A9" s="149">
        <v>8</v>
      </c>
      <c r="B9" s="150" t="s">
        <v>192</v>
      </c>
      <c r="C9" s="151" t="s">
        <v>199</v>
      </c>
      <c r="D9" s="142" t="s">
        <v>203</v>
      </c>
      <c r="E9" s="152" t="s">
        <v>204</v>
      </c>
      <c r="F9" s="149">
        <v>8</v>
      </c>
      <c r="G9" s="150" t="s">
        <v>192</v>
      </c>
      <c r="H9" s="151" t="s">
        <v>199</v>
      </c>
      <c r="I9" s="142" t="s">
        <v>203</v>
      </c>
      <c r="J9" s="152" t="s">
        <v>204</v>
      </c>
    </row>
    <row r="10" spans="1:10" ht="68.25" customHeight="1" x14ac:dyDescent="0.45">
      <c r="A10" s="149">
        <v>9</v>
      </c>
      <c r="B10" s="150" t="s">
        <v>192</v>
      </c>
      <c r="C10" s="151" t="s">
        <v>199</v>
      </c>
      <c r="D10" s="142" t="s">
        <v>205</v>
      </c>
      <c r="E10" s="152" t="s">
        <v>31</v>
      </c>
      <c r="F10" s="149">
        <v>9</v>
      </c>
      <c r="G10" s="150" t="s">
        <v>192</v>
      </c>
      <c r="H10" s="151" t="s">
        <v>199</v>
      </c>
      <c r="I10" s="142" t="s">
        <v>205</v>
      </c>
      <c r="J10" s="152" t="s">
        <v>31</v>
      </c>
    </row>
    <row r="11" spans="1:10" ht="85.5" customHeight="1" x14ac:dyDescent="0.45">
      <c r="A11" s="149">
        <v>10</v>
      </c>
      <c r="B11" s="150" t="s">
        <v>192</v>
      </c>
      <c r="C11" s="151" t="s">
        <v>206</v>
      </c>
      <c r="D11" s="142" t="s">
        <v>207</v>
      </c>
      <c r="E11" s="152" t="s">
        <v>198</v>
      </c>
      <c r="F11" s="149">
        <v>10</v>
      </c>
      <c r="G11" s="150" t="s">
        <v>192</v>
      </c>
      <c r="H11" s="151" t="s">
        <v>206</v>
      </c>
      <c r="I11" s="142" t="s">
        <v>207</v>
      </c>
      <c r="J11" s="152" t="s">
        <v>198</v>
      </c>
    </row>
    <row r="12" spans="1:10" ht="84" customHeight="1" x14ac:dyDescent="0.45">
      <c r="A12" s="153">
        <v>13</v>
      </c>
      <c r="B12" s="150" t="s">
        <v>192</v>
      </c>
      <c r="C12" s="151" t="s">
        <v>206</v>
      </c>
      <c r="D12" s="142" t="s">
        <v>208</v>
      </c>
      <c r="E12" s="152" t="s">
        <v>198</v>
      </c>
      <c r="F12" s="153">
        <v>13</v>
      </c>
      <c r="G12" s="150" t="s">
        <v>192</v>
      </c>
      <c r="H12" s="151" t="s">
        <v>206</v>
      </c>
      <c r="I12" s="142" t="s">
        <v>208</v>
      </c>
      <c r="J12" s="152" t="s">
        <v>198</v>
      </c>
    </row>
    <row r="13" spans="1:10" ht="68.25" customHeight="1" x14ac:dyDescent="0.45">
      <c r="A13" s="153">
        <v>14</v>
      </c>
      <c r="B13" s="150" t="s">
        <v>192</v>
      </c>
      <c r="C13" s="151" t="s">
        <v>206</v>
      </c>
      <c r="D13" s="142" t="s">
        <v>209</v>
      </c>
      <c r="E13" s="152" t="s">
        <v>198</v>
      </c>
      <c r="F13" s="153">
        <v>14</v>
      </c>
      <c r="G13" s="150" t="s">
        <v>192</v>
      </c>
      <c r="H13" s="151" t="s">
        <v>206</v>
      </c>
      <c r="I13" s="142" t="s">
        <v>209</v>
      </c>
      <c r="J13" s="152" t="s">
        <v>198</v>
      </c>
    </row>
    <row r="14" spans="1:10" ht="276" customHeight="1" x14ac:dyDescent="0.45">
      <c r="A14" s="153">
        <v>15</v>
      </c>
      <c r="B14" s="150" t="s">
        <v>192</v>
      </c>
      <c r="C14" s="151" t="s">
        <v>206</v>
      </c>
      <c r="D14" s="142" t="s">
        <v>210</v>
      </c>
      <c r="E14" s="152" t="s">
        <v>32</v>
      </c>
      <c r="F14" s="153">
        <v>15</v>
      </c>
      <c r="G14" s="150" t="s">
        <v>192</v>
      </c>
      <c r="H14" s="151" t="s">
        <v>206</v>
      </c>
      <c r="I14" s="142" t="s">
        <v>210</v>
      </c>
      <c r="J14" s="152" t="s">
        <v>32</v>
      </c>
    </row>
    <row r="15" spans="1:10" ht="106.5" customHeight="1" x14ac:dyDescent="0.45">
      <c r="A15" s="153">
        <v>16</v>
      </c>
      <c r="B15" s="150" t="s">
        <v>192</v>
      </c>
      <c r="C15" s="151" t="s">
        <v>206</v>
      </c>
      <c r="D15" s="142" t="s">
        <v>211</v>
      </c>
      <c r="E15" s="152" t="s">
        <v>32</v>
      </c>
      <c r="F15" s="153">
        <v>16</v>
      </c>
      <c r="G15" s="150" t="s">
        <v>192</v>
      </c>
      <c r="H15" s="151" t="s">
        <v>206</v>
      </c>
      <c r="I15" s="142" t="s">
        <v>211</v>
      </c>
      <c r="J15" s="152" t="s">
        <v>32</v>
      </c>
    </row>
    <row r="16" spans="1:10" ht="68.25" customHeight="1" x14ac:dyDescent="0.45">
      <c r="A16" s="153">
        <v>17</v>
      </c>
      <c r="B16" s="150" t="s">
        <v>192</v>
      </c>
      <c r="C16" s="151" t="s">
        <v>206</v>
      </c>
      <c r="D16" s="142" t="s">
        <v>212</v>
      </c>
      <c r="E16" s="152" t="s">
        <v>31</v>
      </c>
      <c r="F16" s="153">
        <v>17</v>
      </c>
      <c r="G16" s="150" t="s">
        <v>192</v>
      </c>
      <c r="H16" s="151" t="s">
        <v>206</v>
      </c>
      <c r="I16" s="142" t="s">
        <v>212</v>
      </c>
      <c r="J16" s="152" t="s">
        <v>31</v>
      </c>
    </row>
    <row r="17" spans="1:10" ht="68.25" customHeight="1" x14ac:dyDescent="0.45">
      <c r="A17" s="153">
        <v>19</v>
      </c>
      <c r="B17" s="150" t="s">
        <v>192</v>
      </c>
      <c r="C17" s="151" t="s">
        <v>213</v>
      </c>
      <c r="D17" s="142" t="s">
        <v>214</v>
      </c>
      <c r="E17" s="152" t="s">
        <v>32</v>
      </c>
      <c r="F17" s="153">
        <v>19</v>
      </c>
      <c r="G17" s="150" t="s">
        <v>192</v>
      </c>
      <c r="H17" s="151" t="s">
        <v>213</v>
      </c>
      <c r="I17" s="142" t="s">
        <v>214</v>
      </c>
      <c r="J17" s="152" t="s">
        <v>32</v>
      </c>
    </row>
    <row r="18" spans="1:10" ht="162.75" customHeight="1" x14ac:dyDescent="0.45">
      <c r="A18" s="153">
        <v>20</v>
      </c>
      <c r="B18" s="150" t="s">
        <v>192</v>
      </c>
      <c r="C18" s="151" t="s">
        <v>213</v>
      </c>
      <c r="D18" s="142" t="s">
        <v>215</v>
      </c>
      <c r="E18" s="152" t="s">
        <v>32</v>
      </c>
      <c r="F18" s="153">
        <v>20</v>
      </c>
      <c r="G18" s="150" t="s">
        <v>192</v>
      </c>
      <c r="H18" s="151" t="s">
        <v>213</v>
      </c>
      <c r="I18" s="142" t="s">
        <v>215</v>
      </c>
      <c r="J18" s="152" t="s">
        <v>32</v>
      </c>
    </row>
    <row r="19" spans="1:10" ht="50.25" customHeight="1" x14ac:dyDescent="0.45">
      <c r="A19" s="153">
        <v>21</v>
      </c>
      <c r="B19" s="150" t="s">
        <v>192</v>
      </c>
      <c r="C19" s="151" t="s">
        <v>213</v>
      </c>
      <c r="D19" s="142" t="s">
        <v>216</v>
      </c>
      <c r="E19" s="152" t="s">
        <v>32</v>
      </c>
      <c r="F19" s="153">
        <v>21</v>
      </c>
      <c r="G19" s="150" t="s">
        <v>192</v>
      </c>
      <c r="H19" s="151" t="s">
        <v>213</v>
      </c>
      <c r="I19" s="142" t="s">
        <v>216</v>
      </c>
      <c r="J19" s="152" t="s">
        <v>32</v>
      </c>
    </row>
    <row r="20" spans="1:10" ht="54" customHeight="1" x14ac:dyDescent="0.45">
      <c r="A20" s="153">
        <v>22</v>
      </c>
      <c r="B20" s="150" t="s">
        <v>192</v>
      </c>
      <c r="C20" s="151" t="s">
        <v>213</v>
      </c>
      <c r="D20" s="142" t="s">
        <v>217</v>
      </c>
      <c r="E20" s="152" t="s">
        <v>31</v>
      </c>
      <c r="F20" s="153">
        <v>22</v>
      </c>
      <c r="G20" s="150" t="s">
        <v>192</v>
      </c>
      <c r="H20" s="151" t="s">
        <v>213</v>
      </c>
      <c r="I20" s="142" t="s">
        <v>217</v>
      </c>
      <c r="J20" s="152" t="s">
        <v>31</v>
      </c>
    </row>
    <row r="21" spans="1:10" ht="84" customHeight="1" x14ac:dyDescent="0.45">
      <c r="A21" s="153">
        <v>23</v>
      </c>
      <c r="B21" s="150" t="s">
        <v>192</v>
      </c>
      <c r="C21" s="151" t="s">
        <v>213</v>
      </c>
      <c r="D21" s="142" t="s">
        <v>218</v>
      </c>
      <c r="E21" s="152" t="s">
        <v>204</v>
      </c>
      <c r="F21" s="153">
        <v>23</v>
      </c>
      <c r="G21" s="150" t="s">
        <v>192</v>
      </c>
      <c r="H21" s="151" t="s">
        <v>213</v>
      </c>
      <c r="I21" s="142" t="s">
        <v>218</v>
      </c>
      <c r="J21" s="152" t="s">
        <v>204</v>
      </c>
    </row>
    <row r="22" spans="1:10" ht="45.75" customHeight="1" x14ac:dyDescent="0.45">
      <c r="A22" s="153">
        <v>24</v>
      </c>
      <c r="B22" s="150" t="s">
        <v>192</v>
      </c>
      <c r="C22" s="151" t="s">
        <v>213</v>
      </c>
      <c r="D22" s="142" t="s">
        <v>219</v>
      </c>
      <c r="E22" s="152" t="s">
        <v>32</v>
      </c>
      <c r="F22" s="153">
        <v>24</v>
      </c>
      <c r="G22" s="150" t="s">
        <v>192</v>
      </c>
      <c r="H22" s="151" t="s">
        <v>213</v>
      </c>
      <c r="I22" s="142" t="s">
        <v>219</v>
      </c>
      <c r="J22" s="152" t="s">
        <v>32</v>
      </c>
    </row>
    <row r="23" spans="1:10" ht="78" customHeight="1" x14ac:dyDescent="0.45">
      <c r="A23" s="153">
        <v>25</v>
      </c>
      <c r="B23" s="150" t="s">
        <v>192</v>
      </c>
      <c r="C23" s="151" t="s">
        <v>213</v>
      </c>
      <c r="D23" s="142" t="s">
        <v>220</v>
      </c>
      <c r="E23" s="152" t="s">
        <v>198</v>
      </c>
      <c r="F23" s="153">
        <v>25</v>
      </c>
      <c r="G23" s="150" t="s">
        <v>192</v>
      </c>
      <c r="H23" s="151" t="s">
        <v>213</v>
      </c>
      <c r="I23" s="142" t="s">
        <v>220</v>
      </c>
      <c r="J23" s="152" t="s">
        <v>198</v>
      </c>
    </row>
    <row r="24" spans="1:10" ht="84.75" customHeight="1" x14ac:dyDescent="0.45">
      <c r="A24" s="153">
        <v>26</v>
      </c>
      <c r="B24" s="150" t="s">
        <v>192</v>
      </c>
      <c r="C24" s="151" t="s">
        <v>213</v>
      </c>
      <c r="D24" s="142" t="s">
        <v>221</v>
      </c>
      <c r="E24" s="152" t="s">
        <v>198</v>
      </c>
      <c r="F24" s="153">
        <v>26</v>
      </c>
      <c r="G24" s="150" t="s">
        <v>192</v>
      </c>
      <c r="H24" s="151" t="s">
        <v>213</v>
      </c>
      <c r="I24" s="142" t="s">
        <v>221</v>
      </c>
      <c r="J24" s="152" t="s">
        <v>198</v>
      </c>
    </row>
    <row r="25" spans="1:10" ht="94.5" customHeight="1" x14ac:dyDescent="0.45">
      <c r="A25" s="153">
        <v>27</v>
      </c>
      <c r="B25" s="150" t="s">
        <v>192</v>
      </c>
      <c r="C25" s="151" t="s">
        <v>213</v>
      </c>
      <c r="D25" s="142" t="s">
        <v>222</v>
      </c>
      <c r="E25" s="152" t="s">
        <v>32</v>
      </c>
      <c r="F25" s="153">
        <v>27</v>
      </c>
      <c r="G25" s="150" t="s">
        <v>192</v>
      </c>
      <c r="H25" s="151" t="s">
        <v>213</v>
      </c>
      <c r="I25" s="142" t="s">
        <v>222</v>
      </c>
      <c r="J25" s="152" t="s">
        <v>32</v>
      </c>
    </row>
    <row r="26" spans="1:10" ht="68.25" customHeight="1" x14ac:dyDescent="0.45">
      <c r="A26" s="153">
        <v>28</v>
      </c>
      <c r="B26" s="150" t="s">
        <v>192</v>
      </c>
      <c r="C26" s="151" t="s">
        <v>213</v>
      </c>
      <c r="D26" s="142" t="s">
        <v>223</v>
      </c>
      <c r="E26" s="152" t="s">
        <v>198</v>
      </c>
      <c r="F26" s="153">
        <v>28</v>
      </c>
      <c r="G26" s="150" t="s">
        <v>192</v>
      </c>
      <c r="H26" s="151" t="s">
        <v>213</v>
      </c>
      <c r="I26" s="142" t="s">
        <v>223</v>
      </c>
      <c r="J26" s="152" t="s">
        <v>198</v>
      </c>
    </row>
    <row r="27" spans="1:10" ht="68.25" customHeight="1" x14ac:dyDescent="0.45">
      <c r="A27" s="153">
        <v>29</v>
      </c>
      <c r="B27" s="150" t="s">
        <v>192</v>
      </c>
      <c r="C27" s="151" t="s">
        <v>213</v>
      </c>
      <c r="D27" s="142" t="s">
        <v>224</v>
      </c>
      <c r="E27" s="152" t="s">
        <v>31</v>
      </c>
      <c r="F27" s="153">
        <v>29</v>
      </c>
      <c r="G27" s="150" t="s">
        <v>192</v>
      </c>
      <c r="H27" s="151" t="s">
        <v>213</v>
      </c>
      <c r="I27" s="142" t="s">
        <v>224</v>
      </c>
      <c r="J27" s="152" t="s">
        <v>31</v>
      </c>
    </row>
    <row r="28" spans="1:10" ht="68.25" customHeight="1" x14ac:dyDescent="0.45">
      <c r="A28" s="153">
        <v>30</v>
      </c>
      <c r="B28" s="150" t="s">
        <v>192</v>
      </c>
      <c r="C28" s="151" t="s">
        <v>213</v>
      </c>
      <c r="D28" s="142" t="s">
        <v>225</v>
      </c>
      <c r="E28" s="152" t="s">
        <v>31</v>
      </c>
      <c r="F28" s="153">
        <v>30</v>
      </c>
      <c r="G28" s="150" t="s">
        <v>192</v>
      </c>
      <c r="H28" s="151" t="s">
        <v>213</v>
      </c>
      <c r="I28" s="142" t="s">
        <v>225</v>
      </c>
      <c r="J28" s="152" t="s">
        <v>31</v>
      </c>
    </row>
    <row r="29" spans="1:10" ht="120" customHeight="1" x14ac:dyDescent="0.45">
      <c r="A29" s="153">
        <v>31</v>
      </c>
      <c r="B29" s="150" t="s">
        <v>192</v>
      </c>
      <c r="C29" s="151" t="s">
        <v>213</v>
      </c>
      <c r="D29" s="142" t="s">
        <v>226</v>
      </c>
      <c r="E29" s="152" t="s">
        <v>32</v>
      </c>
      <c r="F29" s="153">
        <v>31</v>
      </c>
      <c r="G29" s="150" t="s">
        <v>192</v>
      </c>
      <c r="H29" s="151" t="s">
        <v>213</v>
      </c>
      <c r="I29" s="142" t="s">
        <v>226</v>
      </c>
      <c r="J29" s="152" t="s">
        <v>32</v>
      </c>
    </row>
    <row r="30" spans="1:10" ht="68.25" customHeight="1" x14ac:dyDescent="0.45">
      <c r="A30" s="153" t="s">
        <v>227</v>
      </c>
      <c r="B30" s="150" t="s">
        <v>228</v>
      </c>
      <c r="C30" s="151" t="s">
        <v>229</v>
      </c>
      <c r="D30" s="142" t="s">
        <v>230</v>
      </c>
      <c r="E30" s="152" t="s">
        <v>32</v>
      </c>
      <c r="F30" s="153" t="s">
        <v>227</v>
      </c>
      <c r="G30" s="150" t="s">
        <v>228</v>
      </c>
      <c r="H30" s="151" t="s">
        <v>229</v>
      </c>
      <c r="I30" s="142" t="s">
        <v>230</v>
      </c>
      <c r="J30" s="152" t="s">
        <v>32</v>
      </c>
    </row>
    <row r="31" spans="1:10" ht="409.5" customHeight="1" x14ac:dyDescent="0.45">
      <c r="A31" s="153">
        <v>34</v>
      </c>
      <c r="B31" s="150" t="s">
        <v>228</v>
      </c>
      <c r="C31" s="151" t="s">
        <v>229</v>
      </c>
      <c r="D31" s="142" t="s">
        <v>231</v>
      </c>
      <c r="E31" s="152" t="s">
        <v>198</v>
      </c>
      <c r="F31" s="153">
        <v>34</v>
      </c>
      <c r="G31" s="150" t="s">
        <v>228</v>
      </c>
      <c r="H31" s="151" t="s">
        <v>229</v>
      </c>
      <c r="I31" s="142" t="s">
        <v>231</v>
      </c>
      <c r="J31" s="152" t="s">
        <v>198</v>
      </c>
    </row>
    <row r="32" spans="1:10" ht="102" x14ac:dyDescent="0.45">
      <c r="A32" s="153">
        <v>35</v>
      </c>
      <c r="B32" s="150" t="s">
        <v>228</v>
      </c>
      <c r="C32" s="151" t="s">
        <v>229</v>
      </c>
      <c r="D32" s="142" t="s">
        <v>232</v>
      </c>
      <c r="E32" s="152" t="s">
        <v>32</v>
      </c>
      <c r="F32" s="153">
        <v>35</v>
      </c>
      <c r="G32" s="150" t="s">
        <v>228</v>
      </c>
      <c r="H32" s="151" t="s">
        <v>229</v>
      </c>
      <c r="I32" s="142" t="s">
        <v>232</v>
      </c>
      <c r="J32" s="152" t="s">
        <v>32</v>
      </c>
    </row>
    <row r="33" spans="1:10" ht="68.25" customHeight="1" x14ac:dyDescent="0.45">
      <c r="A33" s="153">
        <v>36</v>
      </c>
      <c r="B33" s="150" t="s">
        <v>228</v>
      </c>
      <c r="C33" s="151" t="s">
        <v>229</v>
      </c>
      <c r="D33" s="142" t="s">
        <v>233</v>
      </c>
      <c r="E33" s="152" t="s">
        <v>198</v>
      </c>
      <c r="F33" s="153">
        <v>36</v>
      </c>
      <c r="G33" s="150" t="s">
        <v>228</v>
      </c>
      <c r="H33" s="151" t="s">
        <v>229</v>
      </c>
      <c r="I33" s="142" t="s">
        <v>233</v>
      </c>
      <c r="J33" s="152" t="s">
        <v>198</v>
      </c>
    </row>
    <row r="34" spans="1:10" ht="68.25" customHeight="1" x14ac:dyDescent="0.45">
      <c r="A34" s="153">
        <v>37</v>
      </c>
      <c r="B34" s="150" t="s">
        <v>228</v>
      </c>
      <c r="C34" s="151" t="s">
        <v>229</v>
      </c>
      <c r="D34" s="142" t="s">
        <v>234</v>
      </c>
      <c r="E34" s="152" t="s">
        <v>31</v>
      </c>
      <c r="F34" s="153">
        <v>37</v>
      </c>
      <c r="G34" s="150" t="s">
        <v>228</v>
      </c>
      <c r="H34" s="151" t="s">
        <v>229</v>
      </c>
      <c r="I34" s="142" t="s">
        <v>234</v>
      </c>
      <c r="J34" s="152" t="s">
        <v>31</v>
      </c>
    </row>
    <row r="35" spans="1:10" ht="114.75" x14ac:dyDescent="0.45">
      <c r="A35" s="153">
        <v>39</v>
      </c>
      <c r="B35" s="150" t="s">
        <v>228</v>
      </c>
      <c r="C35" s="151" t="s">
        <v>229</v>
      </c>
      <c r="D35" s="142" t="s">
        <v>235</v>
      </c>
      <c r="E35" s="152" t="s">
        <v>236</v>
      </c>
      <c r="F35" s="153">
        <v>39</v>
      </c>
      <c r="G35" s="150" t="s">
        <v>228</v>
      </c>
      <c r="H35" s="151" t="s">
        <v>229</v>
      </c>
      <c r="I35" s="142" t="s">
        <v>235</v>
      </c>
      <c r="J35" s="152" t="s">
        <v>236</v>
      </c>
    </row>
    <row r="36" spans="1:10" ht="68.25" customHeight="1" x14ac:dyDescent="0.45">
      <c r="A36" s="153">
        <v>45</v>
      </c>
      <c r="B36" s="150" t="s">
        <v>228</v>
      </c>
      <c r="C36" s="151" t="s">
        <v>229</v>
      </c>
      <c r="D36" s="142" t="s">
        <v>237</v>
      </c>
      <c r="E36" s="152" t="s">
        <v>31</v>
      </c>
      <c r="F36" s="153">
        <v>45</v>
      </c>
      <c r="G36" s="150" t="s">
        <v>228</v>
      </c>
      <c r="H36" s="151" t="s">
        <v>229</v>
      </c>
      <c r="I36" s="142" t="s">
        <v>237</v>
      </c>
      <c r="J36" s="152" t="s">
        <v>31</v>
      </c>
    </row>
    <row r="37" spans="1:10" ht="68.25" customHeight="1" x14ac:dyDescent="0.45">
      <c r="A37" s="153">
        <v>47</v>
      </c>
      <c r="B37" s="150" t="s">
        <v>228</v>
      </c>
      <c r="C37" s="151" t="s">
        <v>229</v>
      </c>
      <c r="D37" s="142" t="s">
        <v>238</v>
      </c>
      <c r="E37" s="152" t="s">
        <v>31</v>
      </c>
      <c r="F37" s="153">
        <v>47</v>
      </c>
      <c r="G37" s="150" t="s">
        <v>228</v>
      </c>
      <c r="H37" s="151" t="s">
        <v>229</v>
      </c>
      <c r="I37" s="142" t="s">
        <v>238</v>
      </c>
      <c r="J37" s="152" t="s">
        <v>31</v>
      </c>
    </row>
    <row r="38" spans="1:10" ht="270" customHeight="1" x14ac:dyDescent="0.45">
      <c r="A38" s="153"/>
      <c r="B38" s="150"/>
      <c r="C38" s="151"/>
      <c r="D38" s="142"/>
      <c r="E38" s="152"/>
      <c r="F38" s="153">
        <v>61</v>
      </c>
      <c r="G38" s="150" t="s">
        <v>228</v>
      </c>
      <c r="H38" s="151"/>
      <c r="I38" s="142" t="s">
        <v>379</v>
      </c>
      <c r="J38" s="152"/>
    </row>
    <row r="39" spans="1:10" ht="409.5" x14ac:dyDescent="0.45">
      <c r="A39" s="153">
        <v>61</v>
      </c>
      <c r="B39" s="150" t="s">
        <v>228</v>
      </c>
      <c r="C39" s="151" t="s">
        <v>239</v>
      </c>
      <c r="D39" s="142" t="s">
        <v>377</v>
      </c>
      <c r="E39" s="152" t="s">
        <v>198</v>
      </c>
      <c r="F39" s="153">
        <v>61</v>
      </c>
      <c r="G39" s="150" t="s">
        <v>228</v>
      </c>
      <c r="H39" s="151" t="s">
        <v>239</v>
      </c>
      <c r="I39" s="142" t="s">
        <v>378</v>
      </c>
      <c r="J39" s="152" t="s">
        <v>198</v>
      </c>
    </row>
    <row r="40" spans="1:10" ht="68.25" customHeight="1" x14ac:dyDescent="0.45">
      <c r="A40" s="153">
        <v>62</v>
      </c>
      <c r="B40" s="150" t="s">
        <v>228</v>
      </c>
      <c r="C40" s="151" t="s">
        <v>239</v>
      </c>
      <c r="D40" s="142" t="s">
        <v>240</v>
      </c>
      <c r="E40" s="152" t="s">
        <v>204</v>
      </c>
      <c r="F40" s="153">
        <v>62</v>
      </c>
      <c r="G40" s="150" t="s">
        <v>228</v>
      </c>
      <c r="H40" s="151" t="s">
        <v>239</v>
      </c>
      <c r="I40" s="142" t="s">
        <v>240</v>
      </c>
      <c r="J40" s="152" t="s">
        <v>204</v>
      </c>
    </row>
    <row r="41" spans="1:10" ht="68.25" customHeight="1" x14ac:dyDescent="0.45">
      <c r="A41" s="153">
        <v>63</v>
      </c>
      <c r="B41" s="150" t="s">
        <v>228</v>
      </c>
      <c r="C41" s="151" t="s">
        <v>239</v>
      </c>
      <c r="D41" s="142" t="s">
        <v>241</v>
      </c>
      <c r="E41" s="152" t="s">
        <v>32</v>
      </c>
      <c r="F41" s="153">
        <v>63</v>
      </c>
      <c r="G41" s="150" t="s">
        <v>228</v>
      </c>
      <c r="H41" s="151" t="s">
        <v>239</v>
      </c>
      <c r="I41" s="142" t="s">
        <v>241</v>
      </c>
      <c r="J41" s="152" t="s">
        <v>32</v>
      </c>
    </row>
    <row r="42" spans="1:10" ht="68.25" customHeight="1" x14ac:dyDescent="0.45">
      <c r="A42" s="153">
        <v>66</v>
      </c>
      <c r="B42" s="150" t="s">
        <v>228</v>
      </c>
      <c r="C42" s="151" t="s">
        <v>239</v>
      </c>
      <c r="D42" s="142" t="s">
        <v>242</v>
      </c>
      <c r="E42" s="152" t="s">
        <v>204</v>
      </c>
      <c r="F42" s="153">
        <v>66</v>
      </c>
      <c r="G42" s="150" t="s">
        <v>228</v>
      </c>
      <c r="H42" s="151" t="s">
        <v>239</v>
      </c>
      <c r="I42" s="142" t="s">
        <v>242</v>
      </c>
      <c r="J42" s="152" t="s">
        <v>204</v>
      </c>
    </row>
    <row r="43" spans="1:10" ht="68.25" customHeight="1" x14ac:dyDescent="0.45">
      <c r="A43" s="153">
        <v>67</v>
      </c>
      <c r="B43" s="150" t="s">
        <v>228</v>
      </c>
      <c r="C43" s="151" t="s">
        <v>239</v>
      </c>
      <c r="D43" s="142" t="s">
        <v>243</v>
      </c>
      <c r="E43" s="152" t="s">
        <v>32</v>
      </c>
      <c r="F43" s="153">
        <v>67</v>
      </c>
      <c r="G43" s="150" t="s">
        <v>228</v>
      </c>
      <c r="H43" s="151" t="s">
        <v>239</v>
      </c>
      <c r="I43" s="142" t="s">
        <v>243</v>
      </c>
      <c r="J43" s="152" t="s">
        <v>32</v>
      </c>
    </row>
    <row r="44" spans="1:10" ht="68.25" customHeight="1" x14ac:dyDescent="0.45">
      <c r="A44" s="153">
        <v>68</v>
      </c>
      <c r="B44" s="150" t="s">
        <v>228</v>
      </c>
      <c r="C44" s="151" t="s">
        <v>239</v>
      </c>
      <c r="D44" s="142" t="s">
        <v>244</v>
      </c>
      <c r="E44" s="152" t="s">
        <v>32</v>
      </c>
      <c r="F44" s="153">
        <v>68</v>
      </c>
      <c r="G44" s="150" t="s">
        <v>228</v>
      </c>
      <c r="H44" s="151" t="s">
        <v>239</v>
      </c>
      <c r="I44" s="142" t="s">
        <v>244</v>
      </c>
      <c r="J44" s="152" t="s">
        <v>32</v>
      </c>
    </row>
    <row r="45" spans="1:10" ht="68.25" customHeight="1" x14ac:dyDescent="0.45">
      <c r="A45" s="153">
        <v>69</v>
      </c>
      <c r="B45" s="150" t="s">
        <v>228</v>
      </c>
      <c r="C45" s="151" t="s">
        <v>245</v>
      </c>
      <c r="D45" s="142" t="s">
        <v>246</v>
      </c>
      <c r="E45" s="152" t="s">
        <v>32</v>
      </c>
      <c r="F45" s="153">
        <v>69</v>
      </c>
      <c r="G45" s="150" t="s">
        <v>228</v>
      </c>
      <c r="H45" s="151" t="s">
        <v>245</v>
      </c>
      <c r="I45" s="142" t="s">
        <v>246</v>
      </c>
      <c r="J45" s="152" t="s">
        <v>32</v>
      </c>
    </row>
    <row r="46" spans="1:10" ht="68.25" customHeight="1" x14ac:dyDescent="0.45">
      <c r="A46" s="153">
        <v>70</v>
      </c>
      <c r="B46" s="150" t="s">
        <v>228</v>
      </c>
      <c r="C46" s="151" t="s">
        <v>245</v>
      </c>
      <c r="D46" s="142" t="s">
        <v>247</v>
      </c>
      <c r="E46" s="152" t="s">
        <v>32</v>
      </c>
      <c r="F46" s="153">
        <v>70</v>
      </c>
      <c r="G46" s="150" t="s">
        <v>228</v>
      </c>
      <c r="H46" s="151" t="s">
        <v>245</v>
      </c>
      <c r="I46" s="142" t="s">
        <v>247</v>
      </c>
      <c r="J46" s="152" t="s">
        <v>32</v>
      </c>
    </row>
    <row r="47" spans="1:10" ht="68.25" customHeight="1" x14ac:dyDescent="0.45">
      <c r="A47" s="153">
        <v>71</v>
      </c>
      <c r="B47" s="150" t="s">
        <v>228</v>
      </c>
      <c r="C47" s="151" t="s">
        <v>245</v>
      </c>
      <c r="D47" s="142" t="s">
        <v>248</v>
      </c>
      <c r="E47" s="152" t="s">
        <v>32</v>
      </c>
      <c r="F47" s="153">
        <v>71</v>
      </c>
      <c r="G47" s="150" t="s">
        <v>228</v>
      </c>
      <c r="H47" s="151" t="s">
        <v>245</v>
      </c>
      <c r="I47" s="142" t="s">
        <v>248</v>
      </c>
      <c r="J47" s="152" t="s">
        <v>32</v>
      </c>
    </row>
    <row r="48" spans="1:10" ht="68.25" customHeight="1" x14ac:dyDescent="0.45">
      <c r="A48" s="153">
        <v>73</v>
      </c>
      <c r="B48" s="150" t="s">
        <v>228</v>
      </c>
      <c r="C48" s="151" t="s">
        <v>245</v>
      </c>
      <c r="D48" s="142" t="s">
        <v>249</v>
      </c>
      <c r="E48" s="152" t="s">
        <v>31</v>
      </c>
      <c r="F48" s="153">
        <v>73</v>
      </c>
      <c r="G48" s="150" t="s">
        <v>228</v>
      </c>
      <c r="H48" s="151" t="s">
        <v>245</v>
      </c>
      <c r="I48" s="142" t="s">
        <v>249</v>
      </c>
      <c r="J48" s="152" t="s">
        <v>31</v>
      </c>
    </row>
    <row r="49" spans="1:10" ht="68.25" customHeight="1" x14ac:dyDescent="0.45">
      <c r="A49" s="153">
        <v>74</v>
      </c>
      <c r="B49" s="150" t="s">
        <v>228</v>
      </c>
      <c r="C49" s="151" t="s">
        <v>245</v>
      </c>
      <c r="D49" s="142" t="s">
        <v>250</v>
      </c>
      <c r="E49" s="152" t="s">
        <v>31</v>
      </c>
      <c r="F49" s="153">
        <v>74</v>
      </c>
      <c r="G49" s="150" t="s">
        <v>228</v>
      </c>
      <c r="H49" s="151" t="s">
        <v>245</v>
      </c>
      <c r="I49" s="142" t="s">
        <v>250</v>
      </c>
      <c r="J49" s="152" t="s">
        <v>31</v>
      </c>
    </row>
    <row r="50" spans="1:10" ht="68.25" customHeight="1" x14ac:dyDescent="0.45">
      <c r="A50" s="153">
        <v>75</v>
      </c>
      <c r="B50" s="150" t="s">
        <v>228</v>
      </c>
      <c r="C50" s="151" t="s">
        <v>245</v>
      </c>
      <c r="D50" s="142" t="s">
        <v>251</v>
      </c>
      <c r="E50" s="152" t="s">
        <v>204</v>
      </c>
      <c r="F50" s="153">
        <v>75</v>
      </c>
      <c r="G50" s="150" t="s">
        <v>228</v>
      </c>
      <c r="H50" s="151" t="s">
        <v>245</v>
      </c>
      <c r="I50" s="142" t="s">
        <v>251</v>
      </c>
      <c r="J50" s="152" t="s">
        <v>204</v>
      </c>
    </row>
    <row r="51" spans="1:10" ht="68.25" customHeight="1" x14ac:dyDescent="0.45">
      <c r="A51" s="153">
        <v>76</v>
      </c>
      <c r="B51" s="150" t="s">
        <v>228</v>
      </c>
      <c r="C51" s="151" t="s">
        <v>245</v>
      </c>
      <c r="D51" s="142" t="s">
        <v>252</v>
      </c>
      <c r="E51" s="152" t="s">
        <v>204</v>
      </c>
      <c r="F51" s="153">
        <v>76</v>
      </c>
      <c r="G51" s="150" t="s">
        <v>228</v>
      </c>
      <c r="H51" s="151" t="s">
        <v>245</v>
      </c>
      <c r="I51" s="142" t="s">
        <v>252</v>
      </c>
      <c r="J51" s="152" t="s">
        <v>204</v>
      </c>
    </row>
    <row r="52" spans="1:10" ht="68.25" customHeight="1" x14ac:dyDescent="0.45">
      <c r="A52" s="153">
        <v>77</v>
      </c>
      <c r="B52" s="150" t="s">
        <v>228</v>
      </c>
      <c r="C52" s="151" t="s">
        <v>245</v>
      </c>
      <c r="D52" s="142" t="s">
        <v>253</v>
      </c>
      <c r="E52" s="152" t="s">
        <v>236</v>
      </c>
      <c r="F52" s="153">
        <v>77</v>
      </c>
      <c r="G52" s="150" t="s">
        <v>228</v>
      </c>
      <c r="H52" s="151" t="s">
        <v>245</v>
      </c>
      <c r="I52" s="142" t="s">
        <v>253</v>
      </c>
      <c r="J52" s="152" t="s">
        <v>236</v>
      </c>
    </row>
    <row r="53" spans="1:10" ht="68.25" customHeight="1" x14ac:dyDescent="0.45">
      <c r="A53" s="153">
        <v>78</v>
      </c>
      <c r="B53" s="150" t="s">
        <v>228</v>
      </c>
      <c r="C53" s="151" t="s">
        <v>245</v>
      </c>
      <c r="D53" s="142" t="s">
        <v>254</v>
      </c>
      <c r="E53" s="152" t="s">
        <v>204</v>
      </c>
      <c r="F53" s="153">
        <v>78</v>
      </c>
      <c r="G53" s="150" t="s">
        <v>228</v>
      </c>
      <c r="H53" s="151" t="s">
        <v>245</v>
      </c>
      <c r="I53" s="142" t="s">
        <v>254</v>
      </c>
      <c r="J53" s="152" t="s">
        <v>204</v>
      </c>
    </row>
    <row r="54" spans="1:10" ht="68.25" customHeight="1" x14ac:dyDescent="0.45">
      <c r="A54" s="153">
        <v>80</v>
      </c>
      <c r="B54" s="150" t="s">
        <v>228</v>
      </c>
      <c r="C54" s="151" t="s">
        <v>245</v>
      </c>
      <c r="D54" s="142" t="s">
        <v>255</v>
      </c>
      <c r="E54" s="152" t="s">
        <v>31</v>
      </c>
      <c r="F54" s="153">
        <v>80</v>
      </c>
      <c r="G54" s="150" t="s">
        <v>228</v>
      </c>
      <c r="H54" s="151" t="s">
        <v>245</v>
      </c>
      <c r="I54" s="142" t="s">
        <v>255</v>
      </c>
      <c r="J54" s="152" t="s">
        <v>31</v>
      </c>
    </row>
    <row r="55" spans="1:10" ht="68.25" customHeight="1" x14ac:dyDescent="0.45">
      <c r="A55" s="153">
        <v>81</v>
      </c>
      <c r="B55" s="150" t="s">
        <v>228</v>
      </c>
      <c r="C55" s="151" t="s">
        <v>245</v>
      </c>
      <c r="D55" s="142" t="s">
        <v>256</v>
      </c>
      <c r="E55" s="152" t="s">
        <v>204</v>
      </c>
      <c r="F55" s="153">
        <v>81</v>
      </c>
      <c r="G55" s="150" t="s">
        <v>228</v>
      </c>
      <c r="H55" s="151" t="s">
        <v>245</v>
      </c>
      <c r="I55" s="142" t="s">
        <v>256</v>
      </c>
      <c r="J55" s="152" t="s">
        <v>204</v>
      </c>
    </row>
    <row r="56" spans="1:10" ht="68.25" customHeight="1" x14ac:dyDescent="0.45">
      <c r="A56" s="153">
        <v>94</v>
      </c>
      <c r="B56" s="150" t="s">
        <v>228</v>
      </c>
      <c r="C56" s="151" t="s">
        <v>245</v>
      </c>
      <c r="D56" s="142" t="s">
        <v>257</v>
      </c>
      <c r="E56" s="152" t="s">
        <v>32</v>
      </c>
      <c r="F56" s="153">
        <v>94</v>
      </c>
      <c r="G56" s="150" t="s">
        <v>228</v>
      </c>
      <c r="H56" s="151" t="s">
        <v>245</v>
      </c>
      <c r="I56" s="142" t="s">
        <v>257</v>
      </c>
      <c r="J56" s="152" t="s">
        <v>32</v>
      </c>
    </row>
    <row r="57" spans="1:10" ht="68.25" customHeight="1" x14ac:dyDescent="0.45">
      <c r="A57" s="153">
        <v>95</v>
      </c>
      <c r="B57" s="150" t="s">
        <v>228</v>
      </c>
      <c r="C57" s="151" t="s">
        <v>245</v>
      </c>
      <c r="D57" s="142" t="s">
        <v>258</v>
      </c>
      <c r="E57" s="152" t="s">
        <v>204</v>
      </c>
      <c r="F57" s="153">
        <v>95</v>
      </c>
      <c r="G57" s="150" t="s">
        <v>228</v>
      </c>
      <c r="H57" s="151" t="s">
        <v>245</v>
      </c>
      <c r="I57" s="142" t="s">
        <v>258</v>
      </c>
      <c r="J57" s="152" t="s">
        <v>204</v>
      </c>
    </row>
    <row r="58" spans="1:10" ht="68.25" customHeight="1" x14ac:dyDescent="0.45">
      <c r="A58" s="153">
        <v>96</v>
      </c>
      <c r="B58" s="150" t="s">
        <v>228</v>
      </c>
      <c r="C58" s="151" t="s">
        <v>245</v>
      </c>
      <c r="D58" s="142" t="s">
        <v>259</v>
      </c>
      <c r="E58" s="152" t="s">
        <v>31</v>
      </c>
      <c r="F58" s="153">
        <v>96</v>
      </c>
      <c r="G58" s="150" t="s">
        <v>228</v>
      </c>
      <c r="H58" s="151" t="s">
        <v>245</v>
      </c>
      <c r="I58" s="142" t="s">
        <v>259</v>
      </c>
      <c r="J58" s="152" t="s">
        <v>31</v>
      </c>
    </row>
    <row r="59" spans="1:10" ht="68.25" customHeight="1" x14ac:dyDescent="0.45">
      <c r="A59" s="153">
        <v>98</v>
      </c>
      <c r="B59" s="150" t="s">
        <v>228</v>
      </c>
      <c r="C59" s="151" t="s">
        <v>245</v>
      </c>
      <c r="D59" s="142" t="s">
        <v>260</v>
      </c>
      <c r="E59" s="152" t="s">
        <v>204</v>
      </c>
      <c r="F59" s="153">
        <v>98</v>
      </c>
      <c r="G59" s="150" t="s">
        <v>228</v>
      </c>
      <c r="H59" s="151" t="s">
        <v>245</v>
      </c>
      <c r="I59" s="142" t="s">
        <v>260</v>
      </c>
      <c r="J59" s="152" t="s">
        <v>204</v>
      </c>
    </row>
    <row r="60" spans="1:10" ht="68.25" customHeight="1" x14ac:dyDescent="0.45">
      <c r="A60" s="153">
        <v>99</v>
      </c>
      <c r="B60" s="150" t="s">
        <v>228</v>
      </c>
      <c r="C60" s="151" t="s">
        <v>245</v>
      </c>
      <c r="D60" s="142" t="s">
        <v>261</v>
      </c>
      <c r="E60" s="152" t="s">
        <v>236</v>
      </c>
      <c r="F60" s="153">
        <v>99</v>
      </c>
      <c r="G60" s="150" t="s">
        <v>228</v>
      </c>
      <c r="H60" s="151" t="s">
        <v>245</v>
      </c>
      <c r="I60" s="142" t="s">
        <v>261</v>
      </c>
      <c r="J60" s="152" t="s">
        <v>236</v>
      </c>
    </row>
    <row r="61" spans="1:10" ht="68.25" customHeight="1" x14ac:dyDescent="0.45">
      <c r="A61" s="153">
        <v>100</v>
      </c>
      <c r="B61" s="150" t="s">
        <v>228</v>
      </c>
      <c r="C61" s="151" t="s">
        <v>245</v>
      </c>
      <c r="D61" s="142" t="s">
        <v>262</v>
      </c>
      <c r="E61" s="152" t="s">
        <v>31</v>
      </c>
      <c r="F61" s="153">
        <v>100</v>
      </c>
      <c r="G61" s="150" t="s">
        <v>228</v>
      </c>
      <c r="H61" s="151" t="s">
        <v>245</v>
      </c>
      <c r="I61" s="142" t="s">
        <v>262</v>
      </c>
      <c r="J61" s="152" t="s">
        <v>31</v>
      </c>
    </row>
    <row r="62" spans="1:10" ht="68.25" customHeight="1" x14ac:dyDescent="0.45">
      <c r="A62" s="153">
        <v>101</v>
      </c>
      <c r="B62" s="150" t="s">
        <v>228</v>
      </c>
      <c r="C62" s="151" t="s">
        <v>245</v>
      </c>
      <c r="D62" s="142" t="s">
        <v>263</v>
      </c>
      <c r="E62" s="152" t="s">
        <v>31</v>
      </c>
      <c r="F62" s="153">
        <v>101</v>
      </c>
      <c r="G62" s="150" t="s">
        <v>228</v>
      </c>
      <c r="H62" s="151" t="s">
        <v>245</v>
      </c>
      <c r="I62" s="142" t="s">
        <v>263</v>
      </c>
      <c r="J62" s="152" t="s">
        <v>31</v>
      </c>
    </row>
    <row r="63" spans="1:10" ht="68.25" customHeight="1" x14ac:dyDescent="0.45">
      <c r="A63" s="153">
        <v>103</v>
      </c>
      <c r="B63" s="150" t="s">
        <v>228</v>
      </c>
      <c r="C63" s="151" t="s">
        <v>264</v>
      </c>
      <c r="D63" s="142" t="s">
        <v>265</v>
      </c>
      <c r="E63" s="152" t="s">
        <v>32</v>
      </c>
      <c r="F63" s="153">
        <v>103</v>
      </c>
      <c r="G63" s="150" t="s">
        <v>228</v>
      </c>
      <c r="H63" s="151" t="s">
        <v>264</v>
      </c>
      <c r="I63" s="142" t="s">
        <v>265</v>
      </c>
      <c r="J63" s="152" t="s">
        <v>32</v>
      </c>
    </row>
    <row r="64" spans="1:10" ht="68.25" customHeight="1" x14ac:dyDescent="0.45">
      <c r="A64" s="153">
        <v>104</v>
      </c>
      <c r="B64" s="154" t="s">
        <v>266</v>
      </c>
      <c r="C64" s="151" t="s">
        <v>267</v>
      </c>
      <c r="D64" s="142" t="s">
        <v>268</v>
      </c>
      <c r="E64" s="152" t="s">
        <v>112</v>
      </c>
      <c r="F64" s="153">
        <v>104</v>
      </c>
      <c r="G64" s="154" t="s">
        <v>266</v>
      </c>
      <c r="H64" s="151" t="s">
        <v>267</v>
      </c>
      <c r="I64" s="142" t="s">
        <v>268</v>
      </c>
      <c r="J64" s="152" t="s">
        <v>112</v>
      </c>
    </row>
    <row r="65" spans="1:10" ht="68.25" customHeight="1" x14ac:dyDescent="0.45">
      <c r="A65" s="153">
        <v>105</v>
      </c>
      <c r="B65" s="154" t="s">
        <v>266</v>
      </c>
      <c r="C65" s="151" t="s">
        <v>267</v>
      </c>
      <c r="D65" s="142" t="s">
        <v>269</v>
      </c>
      <c r="E65" s="152" t="s">
        <v>112</v>
      </c>
      <c r="F65" s="153">
        <v>105</v>
      </c>
      <c r="G65" s="154" t="s">
        <v>266</v>
      </c>
      <c r="H65" s="151" t="s">
        <v>267</v>
      </c>
      <c r="I65" s="142" t="s">
        <v>269</v>
      </c>
      <c r="J65" s="152" t="s">
        <v>112</v>
      </c>
    </row>
    <row r="66" spans="1:10" ht="68.25" customHeight="1" x14ac:dyDescent="0.45">
      <c r="A66" s="153">
        <v>107</v>
      </c>
      <c r="B66" s="154" t="s">
        <v>266</v>
      </c>
      <c r="C66" s="151" t="s">
        <v>267</v>
      </c>
      <c r="D66" s="142" t="s">
        <v>270</v>
      </c>
      <c r="E66" s="152" t="s">
        <v>33</v>
      </c>
      <c r="F66" s="153">
        <v>107</v>
      </c>
      <c r="G66" s="154" t="s">
        <v>266</v>
      </c>
      <c r="H66" s="151" t="s">
        <v>267</v>
      </c>
      <c r="I66" s="142" t="s">
        <v>270</v>
      </c>
      <c r="J66" s="152" t="s">
        <v>33</v>
      </c>
    </row>
    <row r="67" spans="1:10" ht="68.25" customHeight="1" x14ac:dyDescent="0.45">
      <c r="A67" s="153">
        <v>108</v>
      </c>
      <c r="B67" s="154" t="s">
        <v>266</v>
      </c>
      <c r="C67" s="151" t="s">
        <v>267</v>
      </c>
      <c r="D67" s="142" t="s">
        <v>271</v>
      </c>
      <c r="E67" s="152" t="s">
        <v>33</v>
      </c>
      <c r="F67" s="153">
        <v>108</v>
      </c>
      <c r="G67" s="154" t="s">
        <v>266</v>
      </c>
      <c r="H67" s="151" t="s">
        <v>267</v>
      </c>
      <c r="I67" s="142" t="s">
        <v>271</v>
      </c>
      <c r="J67" s="152" t="s">
        <v>33</v>
      </c>
    </row>
    <row r="68" spans="1:10" ht="68.25" customHeight="1" x14ac:dyDescent="0.45">
      <c r="A68" s="153">
        <v>109</v>
      </c>
      <c r="B68" s="154" t="s">
        <v>266</v>
      </c>
      <c r="C68" s="151" t="s">
        <v>267</v>
      </c>
      <c r="D68" s="142" t="s">
        <v>272</v>
      </c>
      <c r="E68" s="152" t="s">
        <v>204</v>
      </c>
      <c r="F68" s="153">
        <v>109</v>
      </c>
      <c r="G68" s="154" t="s">
        <v>266</v>
      </c>
      <c r="H68" s="151" t="s">
        <v>267</v>
      </c>
      <c r="I68" s="142" t="s">
        <v>272</v>
      </c>
      <c r="J68" s="152" t="s">
        <v>204</v>
      </c>
    </row>
    <row r="69" spans="1:10" ht="68.25" customHeight="1" x14ac:dyDescent="0.45">
      <c r="A69" s="153">
        <v>110</v>
      </c>
      <c r="B69" s="154" t="s">
        <v>266</v>
      </c>
      <c r="C69" s="151" t="s">
        <v>267</v>
      </c>
      <c r="D69" s="142" t="s">
        <v>273</v>
      </c>
      <c r="E69" s="152" t="s">
        <v>32</v>
      </c>
      <c r="F69" s="153">
        <v>110</v>
      </c>
      <c r="G69" s="154" t="s">
        <v>266</v>
      </c>
      <c r="H69" s="151" t="s">
        <v>267</v>
      </c>
      <c r="I69" s="142" t="s">
        <v>273</v>
      </c>
      <c r="J69" s="152" t="s">
        <v>32</v>
      </c>
    </row>
    <row r="70" spans="1:10" ht="68.25" customHeight="1" x14ac:dyDescent="0.45">
      <c r="A70" s="153">
        <v>111</v>
      </c>
      <c r="B70" s="154" t="s">
        <v>266</v>
      </c>
      <c r="C70" s="151" t="s">
        <v>267</v>
      </c>
      <c r="D70" s="142" t="s">
        <v>274</v>
      </c>
      <c r="E70" s="152" t="s">
        <v>31</v>
      </c>
      <c r="F70" s="153">
        <v>111</v>
      </c>
      <c r="G70" s="154" t="s">
        <v>266</v>
      </c>
      <c r="H70" s="151" t="s">
        <v>267</v>
      </c>
      <c r="I70" s="142" t="s">
        <v>274</v>
      </c>
      <c r="J70" s="152" t="s">
        <v>31</v>
      </c>
    </row>
    <row r="71" spans="1:10" ht="68.25" customHeight="1" x14ac:dyDescent="0.45">
      <c r="A71" s="153">
        <v>112</v>
      </c>
      <c r="B71" s="154" t="s">
        <v>266</v>
      </c>
      <c r="C71" s="151" t="s">
        <v>267</v>
      </c>
      <c r="D71" s="142" t="s">
        <v>275</v>
      </c>
      <c r="E71" s="152" t="s">
        <v>32</v>
      </c>
      <c r="F71" s="153">
        <v>112</v>
      </c>
      <c r="G71" s="154" t="s">
        <v>266</v>
      </c>
      <c r="H71" s="151" t="s">
        <v>267</v>
      </c>
      <c r="I71" s="142" t="s">
        <v>275</v>
      </c>
      <c r="J71" s="152" t="s">
        <v>32</v>
      </c>
    </row>
    <row r="72" spans="1:10" ht="68.25" customHeight="1" x14ac:dyDescent="0.45">
      <c r="A72" s="153">
        <v>113</v>
      </c>
      <c r="B72" s="154" t="s">
        <v>266</v>
      </c>
      <c r="C72" s="151" t="s">
        <v>267</v>
      </c>
      <c r="D72" s="142" t="s">
        <v>276</v>
      </c>
      <c r="E72" s="152" t="s">
        <v>31</v>
      </c>
      <c r="F72" s="153">
        <v>113</v>
      </c>
      <c r="G72" s="154" t="s">
        <v>266</v>
      </c>
      <c r="H72" s="151" t="s">
        <v>267</v>
      </c>
      <c r="I72" s="142" t="s">
        <v>276</v>
      </c>
      <c r="J72" s="152" t="s">
        <v>31</v>
      </c>
    </row>
    <row r="73" spans="1:10" ht="68.25" customHeight="1" x14ac:dyDescent="0.45">
      <c r="A73" s="153">
        <v>114</v>
      </c>
      <c r="B73" s="154" t="s">
        <v>266</v>
      </c>
      <c r="C73" s="151" t="s">
        <v>267</v>
      </c>
      <c r="D73" s="142" t="s">
        <v>277</v>
      </c>
      <c r="E73" s="152" t="s">
        <v>31</v>
      </c>
      <c r="F73" s="153">
        <v>114</v>
      </c>
      <c r="G73" s="154" t="s">
        <v>266</v>
      </c>
      <c r="H73" s="151" t="s">
        <v>267</v>
      </c>
      <c r="I73" s="142" t="s">
        <v>277</v>
      </c>
      <c r="J73" s="152" t="s">
        <v>31</v>
      </c>
    </row>
    <row r="74" spans="1:10" ht="68.25" customHeight="1" x14ac:dyDescent="0.45">
      <c r="A74" s="153">
        <v>115</v>
      </c>
      <c r="B74" s="154" t="s">
        <v>266</v>
      </c>
      <c r="C74" s="151" t="s">
        <v>267</v>
      </c>
      <c r="D74" s="142" t="s">
        <v>278</v>
      </c>
      <c r="E74" s="152" t="s">
        <v>32</v>
      </c>
      <c r="F74" s="153">
        <v>115</v>
      </c>
      <c r="G74" s="154" t="s">
        <v>266</v>
      </c>
      <c r="H74" s="151" t="s">
        <v>267</v>
      </c>
      <c r="I74" s="142" t="s">
        <v>278</v>
      </c>
      <c r="J74" s="152" t="s">
        <v>32</v>
      </c>
    </row>
    <row r="75" spans="1:10" ht="68.25" customHeight="1" x14ac:dyDescent="0.45">
      <c r="A75" s="153">
        <v>116</v>
      </c>
      <c r="B75" s="154" t="s">
        <v>266</v>
      </c>
      <c r="C75" s="151" t="s">
        <v>267</v>
      </c>
      <c r="D75" s="142" t="s">
        <v>279</v>
      </c>
      <c r="E75" s="152" t="s">
        <v>31</v>
      </c>
      <c r="F75" s="153">
        <v>116</v>
      </c>
      <c r="G75" s="154" t="s">
        <v>266</v>
      </c>
      <c r="H75" s="151" t="s">
        <v>267</v>
      </c>
      <c r="I75" s="142" t="s">
        <v>279</v>
      </c>
      <c r="J75" s="152" t="s">
        <v>31</v>
      </c>
    </row>
    <row r="76" spans="1:10" ht="68.25" customHeight="1" x14ac:dyDescent="0.45">
      <c r="A76" s="153">
        <v>117</v>
      </c>
      <c r="B76" s="154" t="s">
        <v>266</v>
      </c>
      <c r="C76" s="151" t="s">
        <v>267</v>
      </c>
      <c r="D76" s="142" t="s">
        <v>280</v>
      </c>
      <c r="E76" s="152" t="s">
        <v>31</v>
      </c>
      <c r="F76" s="153">
        <v>117</v>
      </c>
      <c r="G76" s="154" t="s">
        <v>266</v>
      </c>
      <c r="H76" s="151" t="s">
        <v>267</v>
      </c>
      <c r="I76" s="142" t="s">
        <v>280</v>
      </c>
      <c r="J76" s="152" t="s">
        <v>31</v>
      </c>
    </row>
    <row r="77" spans="1:10" ht="68.25" customHeight="1" x14ac:dyDescent="0.45">
      <c r="A77" s="153">
        <v>118</v>
      </c>
      <c r="B77" s="154" t="s">
        <v>266</v>
      </c>
      <c r="C77" s="151" t="s">
        <v>267</v>
      </c>
      <c r="D77" s="142" t="s">
        <v>281</v>
      </c>
      <c r="E77" s="152" t="s">
        <v>32</v>
      </c>
      <c r="F77" s="153">
        <v>118</v>
      </c>
      <c r="G77" s="154" t="s">
        <v>266</v>
      </c>
      <c r="H77" s="151" t="s">
        <v>267</v>
      </c>
      <c r="I77" s="142" t="s">
        <v>281</v>
      </c>
      <c r="J77" s="152" t="s">
        <v>32</v>
      </c>
    </row>
    <row r="78" spans="1:10" ht="68.25" customHeight="1" x14ac:dyDescent="0.45">
      <c r="A78" s="153">
        <v>119</v>
      </c>
      <c r="B78" s="154" t="s">
        <v>266</v>
      </c>
      <c r="C78" s="151" t="s">
        <v>267</v>
      </c>
      <c r="D78" s="142" t="s">
        <v>282</v>
      </c>
      <c r="E78" s="152" t="s">
        <v>32</v>
      </c>
      <c r="F78" s="153">
        <v>119</v>
      </c>
      <c r="G78" s="154" t="s">
        <v>266</v>
      </c>
      <c r="H78" s="151" t="s">
        <v>267</v>
      </c>
      <c r="I78" s="142" t="s">
        <v>282</v>
      </c>
      <c r="J78" s="152" t="s">
        <v>32</v>
      </c>
    </row>
    <row r="79" spans="1:10" ht="68.25" customHeight="1" x14ac:dyDescent="0.45">
      <c r="A79" s="153">
        <v>120</v>
      </c>
      <c r="B79" s="154" t="s">
        <v>266</v>
      </c>
      <c r="C79" s="151" t="s">
        <v>283</v>
      </c>
      <c r="D79" s="142" t="s">
        <v>284</v>
      </c>
      <c r="E79" s="152" t="s">
        <v>204</v>
      </c>
      <c r="F79" s="153">
        <v>120</v>
      </c>
      <c r="G79" s="154" t="s">
        <v>266</v>
      </c>
      <c r="H79" s="151" t="s">
        <v>283</v>
      </c>
      <c r="I79" s="142" t="s">
        <v>284</v>
      </c>
      <c r="J79" s="152" t="s">
        <v>204</v>
      </c>
    </row>
    <row r="80" spans="1:10" ht="68.25" customHeight="1" x14ac:dyDescent="0.45">
      <c r="A80" s="153">
        <v>121</v>
      </c>
      <c r="B80" s="154" t="s">
        <v>266</v>
      </c>
      <c r="C80" s="151" t="s">
        <v>283</v>
      </c>
      <c r="D80" s="142" t="s">
        <v>285</v>
      </c>
      <c r="E80" s="152" t="s">
        <v>33</v>
      </c>
      <c r="F80" s="153">
        <v>121</v>
      </c>
      <c r="G80" s="154" t="s">
        <v>266</v>
      </c>
      <c r="H80" s="151" t="s">
        <v>283</v>
      </c>
      <c r="I80" s="142" t="s">
        <v>285</v>
      </c>
      <c r="J80" s="152" t="s">
        <v>33</v>
      </c>
    </row>
    <row r="81" spans="1:10" ht="68.25" customHeight="1" x14ac:dyDescent="0.45">
      <c r="A81" s="153">
        <v>122</v>
      </c>
      <c r="B81" s="154" t="s">
        <v>266</v>
      </c>
      <c r="C81" s="151" t="s">
        <v>283</v>
      </c>
      <c r="D81" s="142" t="s">
        <v>286</v>
      </c>
      <c r="E81" s="152" t="s">
        <v>204</v>
      </c>
      <c r="F81" s="153">
        <v>122</v>
      </c>
      <c r="G81" s="154" t="s">
        <v>266</v>
      </c>
      <c r="H81" s="151" t="s">
        <v>283</v>
      </c>
      <c r="I81" s="142" t="s">
        <v>286</v>
      </c>
      <c r="J81" s="152" t="s">
        <v>204</v>
      </c>
    </row>
    <row r="82" spans="1:10" ht="68.25" customHeight="1" x14ac:dyDescent="0.45">
      <c r="A82" s="153">
        <v>123</v>
      </c>
      <c r="B82" s="154" t="s">
        <v>266</v>
      </c>
      <c r="C82" s="151" t="s">
        <v>283</v>
      </c>
      <c r="D82" s="142" t="s">
        <v>287</v>
      </c>
      <c r="E82" s="152" t="s">
        <v>32</v>
      </c>
      <c r="F82" s="153">
        <v>123</v>
      </c>
      <c r="G82" s="154" t="s">
        <v>266</v>
      </c>
      <c r="H82" s="151" t="s">
        <v>283</v>
      </c>
      <c r="I82" s="142" t="s">
        <v>287</v>
      </c>
      <c r="J82" s="152" t="s">
        <v>32</v>
      </c>
    </row>
    <row r="83" spans="1:10" ht="68.25" customHeight="1" x14ac:dyDescent="0.45">
      <c r="A83" s="153">
        <v>126</v>
      </c>
      <c r="B83" s="154" t="s">
        <v>266</v>
      </c>
      <c r="C83" s="151" t="s">
        <v>283</v>
      </c>
      <c r="D83" s="142" t="s">
        <v>288</v>
      </c>
      <c r="E83" s="152" t="s">
        <v>32</v>
      </c>
      <c r="F83" s="153">
        <v>126</v>
      </c>
      <c r="G83" s="154" t="s">
        <v>266</v>
      </c>
      <c r="H83" s="151" t="s">
        <v>283</v>
      </c>
      <c r="I83" s="142" t="s">
        <v>288</v>
      </c>
      <c r="J83" s="152" t="s">
        <v>32</v>
      </c>
    </row>
    <row r="84" spans="1:10" ht="68.25" customHeight="1" x14ac:dyDescent="0.45">
      <c r="A84" s="153">
        <v>127</v>
      </c>
      <c r="B84" s="154" t="s">
        <v>266</v>
      </c>
      <c r="C84" s="151" t="s">
        <v>283</v>
      </c>
      <c r="D84" s="142" t="s">
        <v>289</v>
      </c>
      <c r="E84" s="152" t="s">
        <v>236</v>
      </c>
      <c r="F84" s="153">
        <v>127</v>
      </c>
      <c r="G84" s="154" t="s">
        <v>266</v>
      </c>
      <c r="H84" s="151" t="s">
        <v>283</v>
      </c>
      <c r="I84" s="142" t="s">
        <v>289</v>
      </c>
      <c r="J84" s="152" t="s">
        <v>236</v>
      </c>
    </row>
    <row r="85" spans="1:10" ht="68.25" customHeight="1" x14ac:dyDescent="0.45">
      <c r="A85" s="153">
        <v>129</v>
      </c>
      <c r="B85" s="154" t="s">
        <v>266</v>
      </c>
      <c r="C85" s="151" t="s">
        <v>283</v>
      </c>
      <c r="D85" s="142" t="s">
        <v>290</v>
      </c>
      <c r="E85" s="152" t="s">
        <v>32</v>
      </c>
      <c r="F85" s="153">
        <v>129</v>
      </c>
      <c r="G85" s="154" t="s">
        <v>266</v>
      </c>
      <c r="H85" s="151" t="s">
        <v>283</v>
      </c>
      <c r="I85" s="142" t="s">
        <v>290</v>
      </c>
      <c r="J85" s="152" t="s">
        <v>32</v>
      </c>
    </row>
    <row r="86" spans="1:10" ht="68.25" customHeight="1" x14ac:dyDescent="0.45">
      <c r="A86" s="153">
        <v>131</v>
      </c>
      <c r="B86" s="154" t="s">
        <v>266</v>
      </c>
      <c r="C86" s="151" t="s">
        <v>291</v>
      </c>
      <c r="D86" s="142" t="s">
        <v>292</v>
      </c>
      <c r="E86" s="152" t="s">
        <v>204</v>
      </c>
      <c r="F86" s="153">
        <v>131</v>
      </c>
      <c r="G86" s="154" t="s">
        <v>266</v>
      </c>
      <c r="H86" s="151" t="s">
        <v>291</v>
      </c>
      <c r="I86" s="142" t="s">
        <v>292</v>
      </c>
      <c r="J86" s="152" t="s">
        <v>204</v>
      </c>
    </row>
    <row r="87" spans="1:10" ht="68.25" customHeight="1" x14ac:dyDescent="0.45">
      <c r="A87" s="153">
        <v>132</v>
      </c>
      <c r="B87" s="154" t="s">
        <v>266</v>
      </c>
      <c r="C87" s="151" t="s">
        <v>291</v>
      </c>
      <c r="D87" s="142" t="s">
        <v>293</v>
      </c>
      <c r="E87" s="152" t="s">
        <v>236</v>
      </c>
      <c r="F87" s="153">
        <v>132</v>
      </c>
      <c r="G87" s="154" t="s">
        <v>266</v>
      </c>
      <c r="H87" s="151" t="s">
        <v>291</v>
      </c>
      <c r="I87" s="142" t="s">
        <v>293</v>
      </c>
      <c r="J87" s="152" t="s">
        <v>236</v>
      </c>
    </row>
    <row r="88" spans="1:10" ht="68.25" customHeight="1" x14ac:dyDescent="0.45">
      <c r="A88" s="153">
        <v>135</v>
      </c>
      <c r="B88" s="154" t="s">
        <v>266</v>
      </c>
      <c r="C88" s="151" t="s">
        <v>294</v>
      </c>
      <c r="D88" s="142" t="s">
        <v>295</v>
      </c>
      <c r="E88" s="152" t="s">
        <v>33</v>
      </c>
      <c r="F88" s="153">
        <v>135</v>
      </c>
      <c r="G88" s="154" t="s">
        <v>266</v>
      </c>
      <c r="H88" s="151" t="s">
        <v>294</v>
      </c>
      <c r="I88" s="142" t="s">
        <v>295</v>
      </c>
      <c r="J88" s="152" t="s">
        <v>33</v>
      </c>
    </row>
    <row r="89" spans="1:10" ht="68.25" customHeight="1" x14ac:dyDescent="0.45">
      <c r="A89" s="153">
        <v>136</v>
      </c>
      <c r="B89" s="154" t="s">
        <v>266</v>
      </c>
      <c r="C89" s="151" t="s">
        <v>294</v>
      </c>
      <c r="D89" s="142" t="s">
        <v>296</v>
      </c>
      <c r="E89" s="152" t="s">
        <v>204</v>
      </c>
      <c r="F89" s="153">
        <v>136</v>
      </c>
      <c r="G89" s="154" t="s">
        <v>266</v>
      </c>
      <c r="H89" s="151" t="s">
        <v>294</v>
      </c>
      <c r="I89" s="142" t="s">
        <v>296</v>
      </c>
      <c r="J89" s="152" t="s">
        <v>204</v>
      </c>
    </row>
    <row r="90" spans="1:10" ht="68.25" customHeight="1" x14ac:dyDescent="0.45">
      <c r="A90" s="153">
        <v>138</v>
      </c>
      <c r="B90" s="154" t="s">
        <v>266</v>
      </c>
      <c r="C90" s="151" t="s">
        <v>294</v>
      </c>
      <c r="D90" s="142" t="s">
        <v>297</v>
      </c>
      <c r="E90" s="152" t="s">
        <v>32</v>
      </c>
      <c r="F90" s="153">
        <v>138</v>
      </c>
      <c r="G90" s="154" t="s">
        <v>266</v>
      </c>
      <c r="H90" s="151" t="s">
        <v>294</v>
      </c>
      <c r="I90" s="142" t="s">
        <v>297</v>
      </c>
      <c r="J90" s="152" t="s">
        <v>32</v>
      </c>
    </row>
    <row r="91" spans="1:10" ht="68.25" customHeight="1" x14ac:dyDescent="0.45">
      <c r="A91" s="153">
        <v>139</v>
      </c>
      <c r="B91" s="154" t="s">
        <v>266</v>
      </c>
      <c r="C91" s="151" t="s">
        <v>294</v>
      </c>
      <c r="D91" s="142" t="s">
        <v>298</v>
      </c>
      <c r="E91" s="152" t="s">
        <v>31</v>
      </c>
      <c r="F91" s="153">
        <v>139</v>
      </c>
      <c r="G91" s="154" t="s">
        <v>266</v>
      </c>
      <c r="H91" s="151" t="s">
        <v>294</v>
      </c>
      <c r="I91" s="142" t="s">
        <v>298</v>
      </c>
      <c r="J91" s="152" t="s">
        <v>31</v>
      </c>
    </row>
    <row r="92" spans="1:10" ht="68.25" customHeight="1" x14ac:dyDescent="0.45">
      <c r="A92" s="153">
        <v>141</v>
      </c>
      <c r="B92" s="154" t="s">
        <v>266</v>
      </c>
      <c r="C92" s="151" t="s">
        <v>294</v>
      </c>
      <c r="D92" s="142" t="s">
        <v>299</v>
      </c>
      <c r="E92" s="152" t="s">
        <v>33</v>
      </c>
      <c r="F92" s="153">
        <v>141</v>
      </c>
      <c r="G92" s="154" t="s">
        <v>266</v>
      </c>
      <c r="H92" s="151" t="s">
        <v>294</v>
      </c>
      <c r="I92" s="142" t="s">
        <v>299</v>
      </c>
      <c r="J92" s="152" t="s">
        <v>33</v>
      </c>
    </row>
    <row r="93" spans="1:10" ht="68.25" customHeight="1" x14ac:dyDescent="0.45">
      <c r="A93" s="153">
        <v>142</v>
      </c>
      <c r="B93" s="154" t="s">
        <v>266</v>
      </c>
      <c r="C93" s="151" t="s">
        <v>294</v>
      </c>
      <c r="D93" s="142" t="s">
        <v>300</v>
      </c>
      <c r="E93" s="152" t="s">
        <v>32</v>
      </c>
      <c r="F93" s="153">
        <v>142</v>
      </c>
      <c r="G93" s="154" t="s">
        <v>266</v>
      </c>
      <c r="H93" s="151" t="s">
        <v>294</v>
      </c>
      <c r="I93" s="142" t="s">
        <v>300</v>
      </c>
      <c r="J93" s="152" t="s">
        <v>32</v>
      </c>
    </row>
    <row r="94" spans="1:10" ht="68.25" customHeight="1" x14ac:dyDescent="0.45">
      <c r="A94" s="153">
        <v>143</v>
      </c>
      <c r="B94" s="154" t="s">
        <v>266</v>
      </c>
      <c r="C94" s="151" t="s">
        <v>294</v>
      </c>
      <c r="D94" s="142" t="s">
        <v>301</v>
      </c>
      <c r="E94" s="152" t="s">
        <v>33</v>
      </c>
      <c r="F94" s="153">
        <v>143</v>
      </c>
      <c r="G94" s="154" t="s">
        <v>266</v>
      </c>
      <c r="H94" s="151" t="s">
        <v>294</v>
      </c>
      <c r="I94" s="142" t="s">
        <v>301</v>
      </c>
      <c r="J94" s="152" t="s">
        <v>33</v>
      </c>
    </row>
    <row r="95" spans="1:10" ht="68.25" customHeight="1" x14ac:dyDescent="0.45">
      <c r="A95" s="153">
        <v>144</v>
      </c>
      <c r="B95" s="154" t="s">
        <v>266</v>
      </c>
      <c r="C95" s="151" t="s">
        <v>294</v>
      </c>
      <c r="D95" s="142" t="s">
        <v>302</v>
      </c>
      <c r="E95" s="152" t="s">
        <v>32</v>
      </c>
      <c r="F95" s="153">
        <v>144</v>
      </c>
      <c r="G95" s="154" t="s">
        <v>266</v>
      </c>
      <c r="H95" s="151" t="s">
        <v>294</v>
      </c>
      <c r="I95" s="142" t="s">
        <v>302</v>
      </c>
      <c r="J95" s="152" t="s">
        <v>32</v>
      </c>
    </row>
    <row r="96" spans="1:10" ht="68.25" customHeight="1" thickBot="1" x14ac:dyDescent="0.5">
      <c r="A96" s="155">
        <v>145</v>
      </c>
      <c r="B96" s="154" t="s">
        <v>266</v>
      </c>
      <c r="C96" s="156" t="s">
        <v>294</v>
      </c>
      <c r="D96" s="157" t="s">
        <v>303</v>
      </c>
      <c r="E96" s="158" t="s">
        <v>32</v>
      </c>
      <c r="F96" s="155">
        <v>145</v>
      </c>
      <c r="G96" s="154" t="s">
        <v>266</v>
      </c>
      <c r="H96" s="156" t="s">
        <v>294</v>
      </c>
      <c r="I96" s="157" t="s">
        <v>303</v>
      </c>
      <c r="J96" s="158" t="s">
        <v>32</v>
      </c>
    </row>
    <row r="97" spans="1:5" ht="68.25" customHeight="1" thickBot="1" x14ac:dyDescent="0.5">
      <c r="A97" s="155">
        <v>145</v>
      </c>
      <c r="B97" s="154" t="s">
        <v>266</v>
      </c>
      <c r="C97" s="156" t="s">
        <v>294</v>
      </c>
      <c r="D97" s="157" t="s">
        <v>303</v>
      </c>
      <c r="E97" s="158" t="s">
        <v>32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CA19"/>
  <sheetViews>
    <sheetView tabSelected="1" zoomScale="80" zoomScaleNormal="80" workbookViewId="0">
      <selection activeCell="E4" sqref="E4"/>
    </sheetView>
  </sheetViews>
  <sheetFormatPr defaultRowHeight="14.25" x14ac:dyDescent="0.45"/>
  <cols>
    <col min="1" max="1" width="2.1328125" style="47" customWidth="1"/>
    <col min="2" max="2" width="9.73046875" style="47" customWidth="1"/>
    <col min="3" max="3" width="36.86328125" style="1" customWidth="1"/>
    <col min="4" max="4" width="11.73046875" style="1" customWidth="1"/>
    <col min="5" max="5" width="16.265625" style="1" customWidth="1"/>
    <col min="6" max="6" width="11.86328125" style="7" customWidth="1"/>
    <col min="7" max="7" width="9.73046875" customWidth="1"/>
    <col min="8" max="8" width="8.59765625" customWidth="1"/>
    <col min="9" max="9" width="36" customWidth="1"/>
    <col min="78" max="78" width="19.265625" bestFit="1" customWidth="1"/>
    <col min="79" max="79" width="9.1328125" customWidth="1"/>
  </cols>
  <sheetData>
    <row r="1" spans="1:79" ht="22.9" customHeight="1" x14ac:dyDescent="0.45">
      <c r="A1" s="409" t="s">
        <v>30</v>
      </c>
      <c r="B1" s="410"/>
      <c r="C1" s="410"/>
      <c r="D1" s="410"/>
      <c r="E1" s="411"/>
      <c r="F1" s="412"/>
      <c r="G1" s="421" t="s">
        <v>516</v>
      </c>
      <c r="H1" s="422"/>
      <c r="I1" s="423"/>
      <c r="BZ1">
        <v>5</v>
      </c>
      <c r="CA1" s="6" t="s">
        <v>0</v>
      </c>
    </row>
    <row r="2" spans="1:79" ht="12" customHeight="1" thickBot="1" x14ac:dyDescent="0.5">
      <c r="A2" s="413"/>
      <c r="B2" s="414"/>
      <c r="C2" s="414"/>
      <c r="D2" s="414"/>
      <c r="E2" s="415"/>
      <c r="F2" s="416"/>
      <c r="G2" s="424"/>
      <c r="H2" s="424"/>
      <c r="I2" s="425"/>
      <c r="BZ2">
        <v>3</v>
      </c>
      <c r="CA2" s="4" t="s">
        <v>3</v>
      </c>
    </row>
    <row r="3" spans="1:79" s="3" customFormat="1" ht="45" thickBot="1" x14ac:dyDescent="0.5">
      <c r="A3" s="108" t="s">
        <v>38</v>
      </c>
      <c r="B3" s="109" t="s">
        <v>307</v>
      </c>
      <c r="C3" s="253" t="s">
        <v>42</v>
      </c>
      <c r="D3" s="179" t="s">
        <v>6</v>
      </c>
      <c r="E3" s="179" t="s">
        <v>501</v>
      </c>
      <c r="F3" s="179" t="s">
        <v>37</v>
      </c>
      <c r="G3" s="180" t="s">
        <v>11</v>
      </c>
      <c r="H3" s="179" t="s">
        <v>7</v>
      </c>
      <c r="I3" s="181" t="s">
        <v>4</v>
      </c>
      <c r="BZ3" s="3">
        <v>1</v>
      </c>
      <c r="CA3" s="5" t="s">
        <v>1</v>
      </c>
    </row>
    <row r="4" spans="1:79" ht="53.25" customHeight="1" x14ac:dyDescent="0.45">
      <c r="A4" s="48">
        <v>1</v>
      </c>
      <c r="B4" s="235">
        <v>1.1000000000000001</v>
      </c>
      <c r="C4" s="204" t="s">
        <v>16</v>
      </c>
      <c r="D4" s="56" t="s">
        <v>31</v>
      </c>
      <c r="E4" s="256" t="s">
        <v>503</v>
      </c>
      <c r="F4" s="256" t="s">
        <v>0</v>
      </c>
      <c r="G4" s="206">
        <v>5</v>
      </c>
      <c r="H4" s="207">
        <f t="shared" ref="H4:H7" si="0">IF(F4="Yes",5,IF(F4="Partial",3,IF(F4="No",1,IF(F4="Comp. Control",5,IF(F4="","",)))))</f>
        <v>5</v>
      </c>
      <c r="I4" s="208"/>
      <c r="P4" s="3"/>
      <c r="Q4" s="3"/>
      <c r="CA4" s="6" t="s">
        <v>5</v>
      </c>
    </row>
    <row r="5" spans="1:79" ht="53.25" customHeight="1" x14ac:dyDescent="0.45">
      <c r="A5" s="48">
        <v>2</v>
      </c>
      <c r="B5" s="235">
        <v>1.2</v>
      </c>
      <c r="C5" s="209" t="s">
        <v>319</v>
      </c>
      <c r="D5" s="138" t="s">
        <v>31</v>
      </c>
      <c r="E5" s="140" t="s">
        <v>503</v>
      </c>
      <c r="F5" s="140" t="s">
        <v>3</v>
      </c>
      <c r="G5" s="136">
        <v>5</v>
      </c>
      <c r="H5" s="137">
        <f t="shared" si="0"/>
        <v>3</v>
      </c>
      <c r="I5" s="52"/>
      <c r="P5" s="3"/>
      <c r="Q5" s="3"/>
    </row>
    <row r="6" spans="1:79" ht="57.75" customHeight="1" x14ac:dyDescent="0.45">
      <c r="A6" s="48">
        <v>3</v>
      </c>
      <c r="B6" s="235" t="s">
        <v>315</v>
      </c>
      <c r="C6" s="209" t="s">
        <v>320</v>
      </c>
      <c r="D6" s="138" t="s">
        <v>31</v>
      </c>
      <c r="E6" s="140" t="s">
        <v>503</v>
      </c>
      <c r="F6" s="140" t="s">
        <v>1</v>
      </c>
      <c r="G6" s="136">
        <v>5</v>
      </c>
      <c r="H6" s="137">
        <f t="shared" si="0"/>
        <v>1</v>
      </c>
      <c r="I6" s="52"/>
      <c r="P6" s="3"/>
      <c r="Q6" s="3"/>
    </row>
    <row r="7" spans="1:79" ht="61.5" customHeight="1" x14ac:dyDescent="0.45">
      <c r="A7" s="48">
        <v>4</v>
      </c>
      <c r="B7" s="235" t="s">
        <v>316</v>
      </c>
      <c r="C7" s="209" t="s">
        <v>317</v>
      </c>
      <c r="D7" s="138" t="s">
        <v>31</v>
      </c>
      <c r="E7" s="140" t="s">
        <v>503</v>
      </c>
      <c r="F7" s="140" t="s">
        <v>3</v>
      </c>
      <c r="G7" s="136">
        <v>5</v>
      </c>
      <c r="H7" s="137">
        <f t="shared" si="0"/>
        <v>3</v>
      </c>
      <c r="I7" s="52"/>
      <c r="P7" s="3"/>
      <c r="Q7" s="3"/>
    </row>
    <row r="8" spans="1:79" ht="73.5" customHeight="1" x14ac:dyDescent="0.45">
      <c r="A8" s="48">
        <v>5</v>
      </c>
      <c r="B8" s="235">
        <v>1.3</v>
      </c>
      <c r="C8" s="209" t="s">
        <v>321</v>
      </c>
      <c r="D8" s="138" t="s">
        <v>32</v>
      </c>
      <c r="E8" s="140" t="s">
        <v>503</v>
      </c>
      <c r="F8" s="140" t="s">
        <v>3</v>
      </c>
      <c r="G8" s="136">
        <v>10</v>
      </c>
      <c r="H8" s="137">
        <f t="shared" ref="H8:H9" si="1">IF(F8="Yes",10,IF(F8="Partial",5,IF(F8="No",1,IF(F8="Comp. Control",10,IF(F8="","",)))))</f>
        <v>5</v>
      </c>
      <c r="I8" s="52"/>
      <c r="P8" s="3"/>
      <c r="Q8" s="3"/>
    </row>
    <row r="9" spans="1:79" ht="103.5" customHeight="1" thickBot="1" x14ac:dyDescent="0.5">
      <c r="A9" s="49">
        <v>6</v>
      </c>
      <c r="B9" s="236">
        <v>1.4</v>
      </c>
      <c r="C9" s="211" t="s">
        <v>318</v>
      </c>
      <c r="D9" s="57" t="s">
        <v>32</v>
      </c>
      <c r="E9" s="262" t="s">
        <v>503</v>
      </c>
      <c r="F9" s="262" t="s">
        <v>0</v>
      </c>
      <c r="G9" s="58">
        <v>10</v>
      </c>
      <c r="H9" s="59">
        <f t="shared" si="1"/>
        <v>10</v>
      </c>
      <c r="I9" s="272"/>
      <c r="P9" s="3"/>
      <c r="Q9" s="3"/>
    </row>
    <row r="10" spans="1:79" ht="5.45" customHeight="1" thickBot="1" x14ac:dyDescent="0.5">
      <c r="A10" s="45"/>
      <c r="B10" s="429"/>
      <c r="C10" s="418"/>
      <c r="D10" s="418"/>
      <c r="E10" s="418"/>
      <c r="F10" s="418"/>
      <c r="G10" s="418"/>
      <c r="H10" s="418"/>
      <c r="I10" s="419"/>
    </row>
    <row r="11" spans="1:79" ht="28.5" x14ac:dyDescent="0.45">
      <c r="A11" s="426"/>
      <c r="B11" s="427"/>
      <c r="C11" s="23"/>
      <c r="D11" s="24" t="s">
        <v>13</v>
      </c>
      <c r="E11" s="25" t="s">
        <v>12</v>
      </c>
      <c r="F11" s="29" t="s">
        <v>15</v>
      </c>
      <c r="G11" s="417"/>
      <c r="H11" s="418"/>
      <c r="I11" s="419"/>
    </row>
    <row r="12" spans="1:79" ht="3" customHeight="1" x14ac:dyDescent="0.45">
      <c r="A12" s="428"/>
      <c r="B12" s="427"/>
      <c r="C12" s="184"/>
      <c r="D12" s="185"/>
      <c r="E12" s="186"/>
      <c r="F12" s="192"/>
      <c r="G12" s="420"/>
      <c r="H12" s="418"/>
      <c r="I12" s="419"/>
    </row>
    <row r="13" spans="1:79" ht="3" customHeight="1" x14ac:dyDescent="0.45">
      <c r="A13" s="428"/>
      <c r="B13" s="427"/>
      <c r="C13" s="184"/>
      <c r="D13" s="185"/>
      <c r="E13" s="186"/>
      <c r="F13" s="193"/>
      <c r="G13" s="420"/>
      <c r="H13" s="418"/>
      <c r="I13" s="419"/>
    </row>
    <row r="14" spans="1:79" x14ac:dyDescent="0.45">
      <c r="A14" s="428"/>
      <c r="B14" s="427"/>
      <c r="C14" s="26" t="s">
        <v>34</v>
      </c>
      <c r="D14" s="128">
        <f>SUM(H8:H9)</f>
        <v>15</v>
      </c>
      <c r="E14" s="128">
        <v>20</v>
      </c>
      <c r="F14" s="111">
        <f>SUM(D14/E14)</f>
        <v>0.75</v>
      </c>
      <c r="G14" s="420"/>
      <c r="H14" s="418"/>
      <c r="I14" s="419"/>
    </row>
    <row r="15" spans="1:79" x14ac:dyDescent="0.45">
      <c r="A15" s="428"/>
      <c r="B15" s="427"/>
      <c r="C15" s="26" t="s">
        <v>31</v>
      </c>
      <c r="D15" s="128">
        <f>SUM(H4:H7)</f>
        <v>12</v>
      </c>
      <c r="E15" s="128">
        <v>20</v>
      </c>
      <c r="F15" s="111">
        <f>SUM(D15/E15)</f>
        <v>0.6</v>
      </c>
      <c r="G15" s="420"/>
      <c r="H15" s="418"/>
      <c r="I15" s="419"/>
    </row>
    <row r="16" spans="1:79" ht="4.5" customHeight="1" x14ac:dyDescent="0.45">
      <c r="A16" s="428"/>
      <c r="B16" s="427"/>
      <c r="C16" s="184"/>
      <c r="D16" s="190"/>
      <c r="E16" s="190"/>
      <c r="F16" s="193"/>
      <c r="G16" s="420"/>
      <c r="H16" s="418"/>
      <c r="I16" s="419"/>
    </row>
    <row r="17" spans="1:9" ht="6" customHeight="1" x14ac:dyDescent="0.45">
      <c r="A17" s="428"/>
      <c r="B17" s="427"/>
      <c r="C17" s="406"/>
      <c r="D17" s="407"/>
      <c r="E17" s="407"/>
      <c r="F17" s="408"/>
      <c r="G17" s="420"/>
      <c r="H17" s="418"/>
      <c r="I17" s="419"/>
    </row>
    <row r="18" spans="1:9" ht="14.65" thickBot="1" x14ac:dyDescent="0.5">
      <c r="A18" s="428"/>
      <c r="B18" s="427"/>
      <c r="C18" s="32" t="s">
        <v>14</v>
      </c>
      <c r="D18" s="30">
        <f>SUM(D12:D16)</f>
        <v>27</v>
      </c>
      <c r="E18" s="31">
        <f>SUM(G4:G9)</f>
        <v>40</v>
      </c>
      <c r="F18" s="13">
        <f>SUM(D18/E18)</f>
        <v>0.67500000000000004</v>
      </c>
      <c r="G18" s="420"/>
      <c r="H18" s="418"/>
      <c r="I18" s="419"/>
    </row>
    <row r="19" spans="1:9" ht="9" customHeight="1" thickBot="1" x14ac:dyDescent="0.5">
      <c r="A19" s="46"/>
      <c r="B19" s="104"/>
      <c r="C19" s="18"/>
      <c r="D19" s="18"/>
      <c r="E19" s="18"/>
      <c r="F19" s="20"/>
      <c r="G19" s="18"/>
      <c r="H19" s="18"/>
      <c r="I19" s="19"/>
    </row>
  </sheetData>
  <sheetProtection selectLockedCells="1"/>
  <dataConsolidate/>
  <customSheetViews>
    <customSheetView guid="{C17FF5B7-FD7F-4581-8BD2-023851F921D7}" scale="80">
      <selection activeCell="G13" sqref="G13"/>
      <pageMargins left="0.7" right="0.7" top="0.75" bottom="0.75" header="0.3" footer="0.3"/>
      <pageSetup orientation="portrait" r:id="rId1"/>
    </customSheetView>
  </customSheetViews>
  <mergeCells count="6">
    <mergeCell ref="C17:F17"/>
    <mergeCell ref="A1:F2"/>
    <mergeCell ref="G11:I18"/>
    <mergeCell ref="G1:I2"/>
    <mergeCell ref="A11:B18"/>
    <mergeCell ref="B10:I10"/>
  </mergeCells>
  <conditionalFormatting sqref="H8:H9">
    <cfRule type="colorScale" priority="22">
      <colorScale>
        <cfvo type="num" val="1"/>
        <cfvo type="num" val="5"/>
        <cfvo type="num" val="10"/>
        <color rgb="FFFF0000"/>
        <color rgb="FFFFC000"/>
        <color theme="6" tint="-0.249977111117893"/>
      </colorScale>
    </cfRule>
  </conditionalFormatting>
  <conditionalFormatting sqref="F14:F16">
    <cfRule type="cellIs" dxfId="104" priority="9" operator="between">
      <formula>0.71</formula>
      <formula>0.89</formula>
    </cfRule>
    <cfRule type="cellIs" dxfId="103" priority="10" operator="between">
      <formula>0.01</formula>
      <formula>0.7</formula>
    </cfRule>
    <cfRule type="cellIs" dxfId="102" priority="11" operator="greaterThanOrEqual">
      <formula>0.9</formula>
    </cfRule>
  </conditionalFormatting>
  <conditionalFormatting sqref="H4">
    <cfRule type="colorScale" priority="8">
      <colorScale>
        <cfvo type="num" val="1"/>
        <cfvo type="num" val="3"/>
        <cfvo type="num" val="5"/>
        <color rgb="FFFF0000"/>
        <color rgb="FFFFC000"/>
        <color theme="6" tint="-0.249977111117893"/>
      </colorScale>
    </cfRule>
  </conditionalFormatting>
  <conditionalFormatting sqref="H5:H7">
    <cfRule type="colorScale" priority="7">
      <colorScale>
        <cfvo type="num" val="1"/>
        <cfvo type="num" val="3"/>
        <cfvo type="num" val="5"/>
        <color rgb="FFFF0000"/>
        <color rgb="FFFFC000"/>
        <color theme="6" tint="-0.249977111117893"/>
      </colorScale>
    </cfRule>
  </conditionalFormatting>
  <conditionalFormatting sqref="F13">
    <cfRule type="cellIs" dxfId="101" priority="4" operator="between">
      <formula>0.71</formula>
      <formula>0.89</formula>
    </cfRule>
    <cfRule type="cellIs" dxfId="100" priority="5" operator="between">
      <formula>0.01</formula>
      <formula>0.7</formula>
    </cfRule>
    <cfRule type="cellIs" dxfId="99" priority="6" operator="greaterThanOrEqual">
      <formula>0.9</formula>
    </cfRule>
  </conditionalFormatting>
  <conditionalFormatting sqref="F18">
    <cfRule type="cellIs" dxfId="98" priority="1" operator="between">
      <formula>0.71</formula>
      <formula>0.89</formula>
    </cfRule>
    <cfRule type="cellIs" dxfId="97" priority="2" operator="between">
      <formula>0.01</formula>
      <formula>0.7</formula>
    </cfRule>
    <cfRule type="cellIs" dxfId="96" priority="3" operator="greaterThanOrEqual">
      <formula>0.9</formula>
    </cfRule>
  </conditionalFormatting>
  <dataValidations count="4">
    <dataValidation showInputMessage="1" showErrorMessage="1" error="Manual entry is prohibited. Select from the drop down list." sqref="H4:H9" xr:uid="{00000000-0002-0000-0300-000000000000}"/>
    <dataValidation type="list" showInputMessage="1" showErrorMessage="1" error="Select answer from drop down list." sqref="F4:F9" xr:uid="{00000000-0002-0000-0300-000001000000}">
      <formula1>$CA$1:$CA$4</formula1>
    </dataValidation>
    <dataValidation showInputMessage="1" showErrorMessage="1" error="Select answer from drop down list." sqref="G4:G9" xr:uid="{00000000-0002-0000-0300-000002000000}"/>
    <dataValidation type="list" allowBlank="1" showInputMessage="1" showErrorMessage="1" sqref="E4:E9" xr:uid="{5E1B9BF4-A883-479D-ACE7-0AD435538C60}">
      <formula1>"Reviewed, Obtained Copies, Observed (Tour), Explanation (Interview)"</formula1>
    </dataValidation>
  </dataValidations>
  <pageMargins left="0.25" right="0.25" top="0.75" bottom="0.75" header="0.3" footer="0.3"/>
  <pageSetup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946D-C428-4399-9AD8-1FC888E14B5D}">
  <sheetPr>
    <tabColor theme="8" tint="-0.249977111117893"/>
  </sheetPr>
  <dimension ref="A1:CC19"/>
  <sheetViews>
    <sheetView zoomScale="80" zoomScaleNormal="80" workbookViewId="0">
      <selection activeCell="F12" sqref="F12"/>
    </sheetView>
  </sheetViews>
  <sheetFormatPr defaultRowHeight="14.25" x14ac:dyDescent="0.45"/>
  <cols>
    <col min="1" max="1" width="3.3984375" style="44" customWidth="1"/>
    <col min="2" max="2" width="5" style="44" customWidth="1"/>
    <col min="3" max="3" width="36.86328125" style="1" customWidth="1"/>
    <col min="4" max="4" width="11.86328125" style="1" customWidth="1"/>
    <col min="5" max="5" width="16" style="1" customWidth="1"/>
    <col min="6" max="6" width="11.86328125" customWidth="1"/>
    <col min="7" max="7" width="9.265625" customWidth="1"/>
    <col min="8" max="8" width="9.73046875" customWidth="1"/>
    <col min="9" max="9" width="36.265625" customWidth="1"/>
    <col min="80" max="80" width="19.265625" bestFit="1" customWidth="1"/>
    <col min="81" max="81" width="9.1328125" customWidth="1"/>
  </cols>
  <sheetData>
    <row r="1" spans="1:81" ht="22.9" customHeight="1" x14ac:dyDescent="0.45">
      <c r="A1" s="409" t="s">
        <v>39</v>
      </c>
      <c r="B1" s="410"/>
      <c r="C1" s="410"/>
      <c r="D1" s="410"/>
      <c r="E1" s="411"/>
      <c r="F1" s="435" t="s">
        <v>516</v>
      </c>
      <c r="G1" s="436"/>
      <c r="H1" s="436"/>
      <c r="I1" s="437"/>
      <c r="CB1">
        <v>5</v>
      </c>
      <c r="CC1" s="6" t="s">
        <v>0</v>
      </c>
    </row>
    <row r="2" spans="1:81" ht="9" customHeight="1" thickBot="1" x14ac:dyDescent="0.5">
      <c r="A2" s="413"/>
      <c r="B2" s="414"/>
      <c r="C2" s="414"/>
      <c r="D2" s="414"/>
      <c r="E2" s="415"/>
      <c r="F2" s="438"/>
      <c r="G2" s="438"/>
      <c r="H2" s="438"/>
      <c r="I2" s="439"/>
      <c r="CB2">
        <v>3</v>
      </c>
      <c r="CC2" s="4" t="s">
        <v>3</v>
      </c>
    </row>
    <row r="3" spans="1:81" s="3" customFormat="1" ht="45" thickBot="1" x14ac:dyDescent="0.5">
      <c r="A3" s="108" t="s">
        <v>306</v>
      </c>
      <c r="B3" s="109" t="s">
        <v>307</v>
      </c>
      <c r="C3" s="253" t="s">
        <v>42</v>
      </c>
      <c r="D3" s="179" t="s">
        <v>6</v>
      </c>
      <c r="E3" s="179" t="s">
        <v>501</v>
      </c>
      <c r="F3" s="179" t="s">
        <v>37</v>
      </c>
      <c r="G3" s="180" t="s">
        <v>11</v>
      </c>
      <c r="H3" s="179" t="s">
        <v>7</v>
      </c>
      <c r="I3" s="181" t="s">
        <v>4</v>
      </c>
      <c r="CB3" s="3">
        <v>1</v>
      </c>
      <c r="CC3" s="5" t="s">
        <v>1</v>
      </c>
    </row>
    <row r="4" spans="1:81" ht="98.25" customHeight="1" x14ac:dyDescent="0.45">
      <c r="A4" s="177">
        <v>7</v>
      </c>
      <c r="B4" s="237">
        <v>2.1</v>
      </c>
      <c r="C4" s="204" t="s">
        <v>322</v>
      </c>
      <c r="D4" s="56" t="s">
        <v>33</v>
      </c>
      <c r="E4" s="256" t="s">
        <v>503</v>
      </c>
      <c r="F4" s="256" t="s">
        <v>1</v>
      </c>
      <c r="G4" s="206">
        <v>10</v>
      </c>
      <c r="H4" s="207">
        <f>IF(F4="Yes",10,IF(F4="Partial",5,IF(F4="No",1,IF(F4="Comp. Control",10,IF(F4="","",)))))</f>
        <v>1</v>
      </c>
      <c r="I4" s="208"/>
      <c r="R4" s="3"/>
      <c r="S4" s="3"/>
      <c r="CC4" s="6" t="s">
        <v>5</v>
      </c>
    </row>
    <row r="5" spans="1:81" ht="63.75" customHeight="1" x14ac:dyDescent="0.45">
      <c r="A5" s="177">
        <v>8</v>
      </c>
      <c r="B5" s="237">
        <v>2.2000000000000002</v>
      </c>
      <c r="C5" s="209" t="s">
        <v>323</v>
      </c>
      <c r="D5" s="138" t="s">
        <v>33</v>
      </c>
      <c r="E5" s="140" t="s">
        <v>503</v>
      </c>
      <c r="F5" s="140" t="s">
        <v>0</v>
      </c>
      <c r="G5" s="136">
        <v>10</v>
      </c>
      <c r="H5" s="137">
        <f t="shared" ref="H5:H8" si="0">IF(F5="Yes",10,IF(F5="Partial",5,IF(F5="No",1,IF(F5="Comp. Control",10,IF(F5="","",)))))</f>
        <v>10</v>
      </c>
      <c r="I5" s="178" t="s">
        <v>38</v>
      </c>
      <c r="R5" s="3"/>
      <c r="S5" s="3"/>
    </row>
    <row r="6" spans="1:81" ht="69.75" customHeight="1" x14ac:dyDescent="0.45">
      <c r="A6" s="177">
        <v>9</v>
      </c>
      <c r="B6" s="237" t="s">
        <v>324</v>
      </c>
      <c r="C6" s="209" t="s">
        <v>325</v>
      </c>
      <c r="D6" s="138" t="s">
        <v>33</v>
      </c>
      <c r="E6" s="140" t="s">
        <v>503</v>
      </c>
      <c r="F6" s="140" t="s">
        <v>3</v>
      </c>
      <c r="G6" s="136">
        <v>11</v>
      </c>
      <c r="H6" s="137">
        <f t="shared" ref="H6" si="1">IF(F6="Yes",10,IF(F6="Partial",5,IF(F6="No",1,IF(F6="Comp. Control",10,IF(F6="","",)))))</f>
        <v>5</v>
      </c>
      <c r="I6" s="52"/>
      <c r="R6" s="3"/>
      <c r="S6" s="3"/>
    </row>
    <row r="7" spans="1:81" ht="102" customHeight="1" x14ac:dyDescent="0.45">
      <c r="A7" s="177">
        <v>10</v>
      </c>
      <c r="B7" s="237" t="s">
        <v>326</v>
      </c>
      <c r="C7" s="209" t="s">
        <v>327</v>
      </c>
      <c r="D7" s="138" t="s">
        <v>33</v>
      </c>
      <c r="E7" s="140" t="s">
        <v>503</v>
      </c>
      <c r="F7" s="140" t="s">
        <v>0</v>
      </c>
      <c r="G7" s="136">
        <v>12</v>
      </c>
      <c r="H7" s="137">
        <f t="shared" ref="H7" si="2">IF(F7="Yes",10,IF(F7="Partial",5,IF(F7="No",1,IF(F7="Comp. Control",10,IF(F7="","",)))))</f>
        <v>10</v>
      </c>
      <c r="I7" s="52"/>
      <c r="R7" s="3"/>
      <c r="S7" s="3"/>
    </row>
    <row r="8" spans="1:81" ht="57.75" customHeight="1" x14ac:dyDescent="0.45">
      <c r="A8" s="177">
        <v>11</v>
      </c>
      <c r="B8" s="237">
        <v>2.2999999999999998</v>
      </c>
      <c r="C8" s="209" t="s">
        <v>17</v>
      </c>
      <c r="D8" s="138" t="s">
        <v>35</v>
      </c>
      <c r="E8" s="140" t="s">
        <v>503</v>
      </c>
      <c r="F8" s="140" t="s">
        <v>3</v>
      </c>
      <c r="G8" s="136">
        <v>10</v>
      </c>
      <c r="H8" s="137">
        <f t="shared" si="0"/>
        <v>5</v>
      </c>
      <c r="I8" s="52"/>
      <c r="R8" s="3"/>
      <c r="S8" s="3"/>
    </row>
    <row r="9" spans="1:81" ht="64.5" customHeight="1" thickBot="1" x14ac:dyDescent="0.5">
      <c r="A9" s="177">
        <v>12</v>
      </c>
      <c r="B9" s="237">
        <v>2.4</v>
      </c>
      <c r="C9" s="211" t="s">
        <v>18</v>
      </c>
      <c r="D9" s="57" t="s">
        <v>31</v>
      </c>
      <c r="E9" s="262" t="s">
        <v>503</v>
      </c>
      <c r="F9" s="262" t="s">
        <v>0</v>
      </c>
      <c r="G9" s="58">
        <v>5</v>
      </c>
      <c r="H9" s="59">
        <f t="shared" ref="H9" si="3">IF(F9="Yes",5,IF(F9="Partial",3,IF(F9="No",1,IF(F9="Comp. Control",5,IF(F9="","",)))))</f>
        <v>5</v>
      </c>
      <c r="I9" s="272"/>
      <c r="R9" s="3"/>
      <c r="S9" s="3"/>
    </row>
    <row r="10" spans="1:81" ht="5.45" customHeight="1" x14ac:dyDescent="0.45">
      <c r="A10" s="430"/>
      <c r="B10" s="431"/>
      <c r="C10" s="418"/>
      <c r="D10" s="418"/>
      <c r="E10" s="418"/>
      <c r="F10" s="418"/>
      <c r="G10" s="418"/>
      <c r="H10" s="418"/>
      <c r="I10" s="419"/>
    </row>
    <row r="11" spans="1:81" ht="28.5" x14ac:dyDescent="0.45">
      <c r="A11" s="443"/>
      <c r="B11" s="444"/>
      <c r="C11" s="33"/>
      <c r="D11" s="34" t="s">
        <v>13</v>
      </c>
      <c r="E11" s="74" t="s">
        <v>138</v>
      </c>
      <c r="F11" s="36" t="s">
        <v>41</v>
      </c>
      <c r="G11" s="440"/>
      <c r="H11" s="418"/>
      <c r="I11" s="419"/>
    </row>
    <row r="12" spans="1:81" x14ac:dyDescent="0.45">
      <c r="A12" s="445"/>
      <c r="B12" s="444"/>
      <c r="C12" s="26" t="s">
        <v>35</v>
      </c>
      <c r="D12" s="128">
        <f>SUM(H8:H8)</f>
        <v>5</v>
      </c>
      <c r="E12" s="27">
        <v>10</v>
      </c>
      <c r="F12" s="10">
        <f>SUM(D12/E12)</f>
        <v>0.5</v>
      </c>
      <c r="G12" s="418"/>
      <c r="H12" s="418"/>
      <c r="I12" s="419"/>
    </row>
    <row r="13" spans="1:81" x14ac:dyDescent="0.45">
      <c r="A13" s="445"/>
      <c r="B13" s="444"/>
      <c r="C13" s="26" t="s">
        <v>33</v>
      </c>
      <c r="D13" s="128">
        <f>SUM(H4:H7)</f>
        <v>26</v>
      </c>
      <c r="E13" s="128">
        <v>40</v>
      </c>
      <c r="F13" s="10">
        <f>SUM(D13/E13)</f>
        <v>0.65</v>
      </c>
      <c r="G13" s="418"/>
      <c r="H13" s="418"/>
      <c r="I13" s="419"/>
    </row>
    <row r="14" spans="1:81" ht="2.25" customHeight="1" x14ac:dyDescent="0.45">
      <c r="A14" s="445"/>
      <c r="B14" s="444"/>
      <c r="C14" s="184" t="s">
        <v>38</v>
      </c>
      <c r="D14" s="190" t="s">
        <v>38</v>
      </c>
      <c r="E14" s="190" t="s">
        <v>38</v>
      </c>
      <c r="F14" s="191"/>
      <c r="G14" s="418"/>
      <c r="H14" s="418"/>
      <c r="I14" s="419"/>
    </row>
    <row r="15" spans="1:81" x14ac:dyDescent="0.45">
      <c r="A15" s="445"/>
      <c r="B15" s="444"/>
      <c r="C15" s="26" t="s">
        <v>31</v>
      </c>
      <c r="D15" s="128">
        <f>SUM(H9:H9)</f>
        <v>5</v>
      </c>
      <c r="E15" s="128">
        <v>5</v>
      </c>
      <c r="F15" s="10">
        <f>SUM(D15/E15)</f>
        <v>1</v>
      </c>
      <c r="G15" s="418"/>
      <c r="H15" s="418"/>
      <c r="I15" s="419"/>
    </row>
    <row r="16" spans="1:81" ht="5.25" hidden="1" customHeight="1" x14ac:dyDescent="0.45">
      <c r="A16" s="445"/>
      <c r="B16" s="444"/>
      <c r="C16" s="188"/>
      <c r="D16" s="188"/>
      <c r="E16" s="188"/>
      <c r="F16" s="188"/>
      <c r="G16" s="418"/>
      <c r="H16" s="418"/>
      <c r="I16" s="419"/>
    </row>
    <row r="17" spans="1:9" ht="4.5" customHeight="1" x14ac:dyDescent="0.45">
      <c r="A17" s="445"/>
      <c r="B17" s="444"/>
      <c r="C17" s="432"/>
      <c r="D17" s="433"/>
      <c r="E17" s="433"/>
      <c r="F17" s="434"/>
      <c r="G17" s="418"/>
      <c r="H17" s="418"/>
      <c r="I17" s="419"/>
    </row>
    <row r="18" spans="1:9" ht="14.65" thickBot="1" x14ac:dyDescent="0.5">
      <c r="A18" s="445"/>
      <c r="B18" s="444"/>
      <c r="C18" s="32" t="s">
        <v>14</v>
      </c>
      <c r="D18" s="30">
        <f>SUM(D12:D15)</f>
        <v>36</v>
      </c>
      <c r="E18" s="31">
        <f>SUM(G4:G10)</f>
        <v>58</v>
      </c>
      <c r="F18" s="12">
        <f>SUM(D18/E18)</f>
        <v>0.62068965517241381</v>
      </c>
      <c r="G18" s="418"/>
      <c r="H18" s="418"/>
      <c r="I18" s="419"/>
    </row>
    <row r="19" spans="1:9" ht="8.4499999999999993" customHeight="1" thickBot="1" x14ac:dyDescent="0.5">
      <c r="A19" s="446"/>
      <c r="B19" s="447"/>
      <c r="C19" s="18"/>
      <c r="D19" s="18"/>
      <c r="E19" s="18"/>
      <c r="F19" s="18"/>
      <c r="G19" s="441"/>
      <c r="H19" s="441"/>
      <c r="I19" s="442"/>
    </row>
  </sheetData>
  <sheetProtection selectLockedCells="1"/>
  <dataConsolidate/>
  <mergeCells count="6">
    <mergeCell ref="A1:E2"/>
    <mergeCell ref="A10:I10"/>
    <mergeCell ref="C17:F17"/>
    <mergeCell ref="F1:I2"/>
    <mergeCell ref="G11:I19"/>
    <mergeCell ref="A11:B19"/>
  </mergeCells>
  <conditionalFormatting sqref="H9">
    <cfRule type="colorScale" priority="4">
      <colorScale>
        <cfvo type="num" val="1"/>
        <cfvo type="num" val="3"/>
        <cfvo type="num" val="5"/>
        <color rgb="FFFF0000"/>
        <color rgb="FFFFC000"/>
        <color theme="6" tint="-0.249977111117893"/>
      </colorScale>
    </cfRule>
  </conditionalFormatting>
  <conditionalFormatting sqref="H4:H8">
    <cfRule type="colorScale" priority="19">
      <colorScale>
        <cfvo type="num" val="1"/>
        <cfvo type="num" val="5"/>
        <cfvo type="num" val="10"/>
        <color rgb="FFFF0000"/>
        <color rgb="FFFFC000"/>
        <color theme="6" tint="-0.249977111117893"/>
      </colorScale>
    </cfRule>
  </conditionalFormatting>
  <conditionalFormatting sqref="F12:F15">
    <cfRule type="cellIs" dxfId="95" priority="1" operator="between">
      <formula>0.71</formula>
      <formula>0.89</formula>
    </cfRule>
    <cfRule type="cellIs" dxfId="94" priority="2" operator="between">
      <formula>0.01</formula>
      <formula>0.7</formula>
    </cfRule>
    <cfRule type="cellIs" dxfId="93" priority="3" operator="greaterThanOrEqual">
      <formula>0.9</formula>
    </cfRule>
  </conditionalFormatting>
  <conditionalFormatting sqref="F18">
    <cfRule type="cellIs" dxfId="92" priority="6" operator="between">
      <formula>0.71</formula>
      <formula>0.89</formula>
    </cfRule>
    <cfRule type="cellIs" dxfId="91" priority="7" operator="between">
      <formula>0.01</formula>
      <formula>0.7</formula>
    </cfRule>
    <cfRule type="cellIs" dxfId="90" priority="8" operator="greaterThanOrEqual">
      <formula>0.9</formula>
    </cfRule>
  </conditionalFormatting>
  <dataValidations count="4">
    <dataValidation showInputMessage="1" showErrorMessage="1" error="Select answer from drop down list." sqref="G4:G9" xr:uid="{374B6D85-93C0-4E55-B0EC-792705B9DC09}"/>
    <dataValidation type="list" showInputMessage="1" showErrorMessage="1" error="Select answer from drop down list." sqref="F4:F9" xr:uid="{D813F11F-7D0D-486C-BA48-D1BA6F48DB95}">
      <formula1>$CC$1:$CC$4</formula1>
    </dataValidation>
    <dataValidation showInputMessage="1" showErrorMessage="1" error="Manual entry is prohibited. Select from the drop down list." sqref="H4:H9" xr:uid="{6A61C815-D700-4C55-95B8-1DCA6A8927E6}"/>
    <dataValidation type="list" allowBlank="1" showInputMessage="1" showErrorMessage="1" sqref="E4:E9" xr:uid="{F8AA1058-BA44-414F-9651-3120F034FF68}">
      <formula1>"Reviewed, Obtained Copies, Observed (Tour), Explanation (Interview)"</formula1>
    </dataValidation>
  </dataValidations>
  <pageMargins left="0.25" right="0.25"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695CC-F2A3-4D62-84A0-3F54C57CDB0E}">
  <sheetPr>
    <tabColor theme="8" tint="-0.249977111117893"/>
  </sheetPr>
  <dimension ref="A1:CC21"/>
  <sheetViews>
    <sheetView zoomScale="80" zoomScaleNormal="80" workbookViewId="0">
      <selection activeCell="C8" sqref="C8"/>
    </sheetView>
  </sheetViews>
  <sheetFormatPr defaultRowHeight="14.25" x14ac:dyDescent="0.45"/>
  <cols>
    <col min="1" max="1" width="3" style="44" customWidth="1"/>
    <col min="2" max="2" width="5" style="44" customWidth="1"/>
    <col min="3" max="3" width="36.86328125" style="1" customWidth="1"/>
    <col min="4" max="4" width="11.3984375" style="1" customWidth="1"/>
    <col min="5" max="5" width="16.265625" style="1" customWidth="1"/>
    <col min="6" max="6" width="11.3984375" customWidth="1"/>
    <col min="7" max="7" width="9.265625" customWidth="1"/>
    <col min="8" max="8" width="7.73046875" customWidth="1"/>
    <col min="9" max="9" width="36.265625" customWidth="1"/>
    <col min="80" max="80" width="19.265625" bestFit="1" customWidth="1"/>
    <col min="81" max="81" width="9.1328125" customWidth="1"/>
  </cols>
  <sheetData>
    <row r="1" spans="1:81" ht="36" customHeight="1" thickBot="1" x14ac:dyDescent="0.55000000000000004">
      <c r="A1" s="409" t="s">
        <v>118</v>
      </c>
      <c r="B1" s="410"/>
      <c r="C1" s="412"/>
      <c r="D1" s="412"/>
      <c r="E1" s="412"/>
      <c r="F1" s="448" t="s">
        <v>516</v>
      </c>
      <c r="G1" s="436"/>
      <c r="H1" s="436"/>
      <c r="I1" s="437"/>
      <c r="CB1">
        <v>5</v>
      </c>
      <c r="CC1" s="6" t="s">
        <v>0</v>
      </c>
    </row>
    <row r="2" spans="1:81" ht="10.9" hidden="1" customHeight="1" thickBot="1" x14ac:dyDescent="0.5">
      <c r="A2" s="117"/>
      <c r="B2" s="118"/>
      <c r="C2" s="118"/>
      <c r="D2" s="118"/>
      <c r="E2" s="119"/>
      <c r="F2" s="115"/>
      <c r="G2" s="115"/>
      <c r="H2" s="115"/>
      <c r="I2" s="116"/>
      <c r="CB2">
        <v>3</v>
      </c>
      <c r="CC2" s="4" t="s">
        <v>3</v>
      </c>
    </row>
    <row r="3" spans="1:81" s="14" customFormat="1" ht="45" thickBot="1" x14ac:dyDescent="0.5">
      <c r="A3" s="216" t="s">
        <v>306</v>
      </c>
      <c r="B3" s="217" t="s">
        <v>307</v>
      </c>
      <c r="C3" s="179" t="s">
        <v>42</v>
      </c>
      <c r="D3" s="179" t="s">
        <v>6</v>
      </c>
      <c r="E3" s="179" t="s">
        <v>501</v>
      </c>
      <c r="F3" s="179" t="s">
        <v>37</v>
      </c>
      <c r="G3" s="180" t="s">
        <v>11</v>
      </c>
      <c r="H3" s="179" t="s">
        <v>7</v>
      </c>
      <c r="I3" s="181" t="s">
        <v>4</v>
      </c>
      <c r="CB3" s="14">
        <v>1</v>
      </c>
      <c r="CC3" s="15" t="s">
        <v>1</v>
      </c>
    </row>
    <row r="4" spans="1:81" ht="59.25" customHeight="1" x14ac:dyDescent="0.45">
      <c r="A4" s="112">
        <v>13</v>
      </c>
      <c r="B4" s="238">
        <v>3.1</v>
      </c>
      <c r="C4" s="204" t="s">
        <v>328</v>
      </c>
      <c r="D4" s="56" t="s">
        <v>33</v>
      </c>
      <c r="E4" s="256" t="s">
        <v>503</v>
      </c>
      <c r="F4" s="256" t="s">
        <v>0</v>
      </c>
      <c r="G4" s="206">
        <v>10</v>
      </c>
      <c r="H4" s="207">
        <f>IF(F4="Yes",10,IF(F4="Partial",5,IF(F4="No",1,IF(F4="Comp. Control",10,IF(F4="","",)))))</f>
        <v>10</v>
      </c>
      <c r="I4" s="208"/>
      <c r="R4" s="3"/>
      <c r="S4" s="3"/>
      <c r="CC4" s="6" t="s">
        <v>5</v>
      </c>
    </row>
    <row r="5" spans="1:81" ht="89.25" customHeight="1" x14ac:dyDescent="0.45">
      <c r="A5" s="112">
        <v>14</v>
      </c>
      <c r="B5" s="238">
        <v>3.4</v>
      </c>
      <c r="C5" s="209" t="s">
        <v>19</v>
      </c>
      <c r="D5" s="138" t="s">
        <v>33</v>
      </c>
      <c r="E5" s="140" t="s">
        <v>503</v>
      </c>
      <c r="F5" s="140" t="s">
        <v>3</v>
      </c>
      <c r="G5" s="136">
        <v>10</v>
      </c>
      <c r="H5" s="137">
        <f t="shared" ref="H5:H9" si="0">IF(F5="Yes",10,IF(F5="Partial",5,IF(F5="No",1,IF(F5="Comp. Control",10,IF(F5="","",)))))</f>
        <v>5</v>
      </c>
      <c r="I5" s="52"/>
      <c r="R5" s="3"/>
      <c r="S5" s="3"/>
    </row>
    <row r="6" spans="1:81" ht="87.75" customHeight="1" x14ac:dyDescent="0.45">
      <c r="A6" s="112">
        <v>15</v>
      </c>
      <c r="B6" s="238">
        <v>3.5</v>
      </c>
      <c r="C6" s="209" t="s">
        <v>20</v>
      </c>
      <c r="D6" s="138" t="s">
        <v>33</v>
      </c>
      <c r="E6" s="140" t="s">
        <v>503</v>
      </c>
      <c r="F6" s="140" t="s">
        <v>3</v>
      </c>
      <c r="G6" s="136">
        <v>10</v>
      </c>
      <c r="H6" s="137">
        <f t="shared" si="0"/>
        <v>5</v>
      </c>
      <c r="I6" s="52"/>
      <c r="R6" s="3"/>
      <c r="S6" s="3"/>
    </row>
    <row r="7" spans="1:81" s="122" customFormat="1" ht="136.5" customHeight="1" x14ac:dyDescent="0.45">
      <c r="A7" s="112">
        <v>16</v>
      </c>
      <c r="B7" s="238">
        <v>3.2</v>
      </c>
      <c r="C7" s="257" t="s">
        <v>506</v>
      </c>
      <c r="D7" s="138" t="s">
        <v>33</v>
      </c>
      <c r="E7" s="140" t="s">
        <v>503</v>
      </c>
      <c r="F7" s="140" t="s">
        <v>0</v>
      </c>
      <c r="G7" s="136">
        <v>10</v>
      </c>
      <c r="H7" s="137">
        <f t="shared" si="0"/>
        <v>10</v>
      </c>
      <c r="I7" s="52"/>
      <c r="R7" s="3"/>
      <c r="S7" s="3"/>
    </row>
    <row r="8" spans="1:81" s="122" customFormat="1" ht="105.75" customHeight="1" x14ac:dyDescent="0.45">
      <c r="A8" s="112">
        <v>17</v>
      </c>
      <c r="B8" s="238" t="s">
        <v>466</v>
      </c>
      <c r="C8" s="257" t="s">
        <v>518</v>
      </c>
      <c r="D8" s="138" t="s">
        <v>33</v>
      </c>
      <c r="E8" s="140" t="s">
        <v>503</v>
      </c>
      <c r="F8" s="140" t="s">
        <v>3</v>
      </c>
      <c r="G8" s="136">
        <v>11</v>
      </c>
      <c r="H8" s="137">
        <f t="shared" ref="H8" si="1">IF(F8="Yes",10,IF(F8="Partial",5,IF(F8="No",1,IF(F8="Comp. Control",10,IF(F8="","",)))))</f>
        <v>5</v>
      </c>
      <c r="I8" s="52"/>
      <c r="R8" s="3"/>
      <c r="S8" s="3"/>
    </row>
    <row r="9" spans="1:81" ht="98.25" customHeight="1" x14ac:dyDescent="0.45">
      <c r="A9" s="112">
        <v>18</v>
      </c>
      <c r="B9" s="238">
        <v>3.6</v>
      </c>
      <c r="C9" s="209" t="s">
        <v>21</v>
      </c>
      <c r="D9" s="138" t="s">
        <v>32</v>
      </c>
      <c r="E9" s="140" t="s">
        <v>503</v>
      </c>
      <c r="F9" s="140" t="s">
        <v>0</v>
      </c>
      <c r="G9" s="136">
        <v>10</v>
      </c>
      <c r="H9" s="137">
        <f t="shared" si="0"/>
        <v>10</v>
      </c>
      <c r="I9" s="52"/>
      <c r="R9" s="3"/>
      <c r="S9" s="3"/>
    </row>
    <row r="10" spans="1:81" ht="57.75" customHeight="1" x14ac:dyDescent="0.45">
      <c r="A10" s="112">
        <v>19</v>
      </c>
      <c r="B10" s="238" t="s">
        <v>329</v>
      </c>
      <c r="C10" s="209" t="s">
        <v>330</v>
      </c>
      <c r="D10" s="138" t="s">
        <v>31</v>
      </c>
      <c r="E10" s="140" t="s">
        <v>503</v>
      </c>
      <c r="F10" s="140" t="s">
        <v>5</v>
      </c>
      <c r="G10" s="136">
        <v>5</v>
      </c>
      <c r="H10" s="137">
        <f t="shared" ref="H10:H11" si="2">IF(F10="Yes",5,IF(F10="Partial",3,IF(F10="No",1,IF(F10="Comp. Control",5,IF(F10="","",)))))</f>
        <v>5</v>
      </c>
      <c r="I10" s="52"/>
      <c r="R10" s="3"/>
      <c r="S10" s="3"/>
    </row>
    <row r="11" spans="1:81" ht="69.75" customHeight="1" x14ac:dyDescent="0.45">
      <c r="A11" s="112">
        <v>20</v>
      </c>
      <c r="B11" s="238">
        <v>3.7</v>
      </c>
      <c r="C11" s="209" t="s">
        <v>22</v>
      </c>
      <c r="D11" s="138" t="s">
        <v>31</v>
      </c>
      <c r="E11" s="140" t="s">
        <v>503</v>
      </c>
      <c r="F11" s="140" t="s">
        <v>3</v>
      </c>
      <c r="G11" s="136">
        <v>5</v>
      </c>
      <c r="H11" s="137">
        <f t="shared" si="2"/>
        <v>3</v>
      </c>
      <c r="I11" s="52"/>
      <c r="R11" s="3"/>
      <c r="S11" s="3"/>
    </row>
    <row r="12" spans="1:81" ht="27.4" thickBot="1" x14ac:dyDescent="0.5">
      <c r="A12" s="112">
        <v>21</v>
      </c>
      <c r="B12" s="238">
        <v>3.9</v>
      </c>
      <c r="C12" s="211" t="s">
        <v>331</v>
      </c>
      <c r="D12" s="57" t="s">
        <v>31</v>
      </c>
      <c r="E12" s="262" t="s">
        <v>503</v>
      </c>
      <c r="F12" s="262" t="s">
        <v>0</v>
      </c>
      <c r="G12" s="58">
        <v>5</v>
      </c>
      <c r="H12" s="59">
        <f t="shared" ref="H12" si="3">IF(F12="Yes",5,IF(F12="Partial",3,IF(F12="No",1,IF(F12="Comp. Control",5,IF(F12="","",)))))</f>
        <v>5</v>
      </c>
      <c r="I12" s="272"/>
      <c r="R12" s="3"/>
      <c r="S12" s="3"/>
    </row>
    <row r="13" spans="1:81" ht="3" customHeight="1" thickBot="1" x14ac:dyDescent="0.5">
      <c r="A13" s="182"/>
      <c r="B13" s="183"/>
      <c r="C13" s="18"/>
      <c r="D13" s="18"/>
      <c r="E13" s="18"/>
      <c r="F13" s="18"/>
      <c r="G13" s="18"/>
      <c r="H13" s="18"/>
      <c r="I13" s="19"/>
    </row>
    <row r="14" spans="1:81" ht="28.5" x14ac:dyDescent="0.45">
      <c r="A14" s="453"/>
      <c r="B14" s="454"/>
      <c r="C14" s="23"/>
      <c r="D14" s="24" t="s">
        <v>13</v>
      </c>
      <c r="E14" s="75" t="s">
        <v>138</v>
      </c>
      <c r="F14" s="29" t="s">
        <v>41</v>
      </c>
      <c r="G14" s="449"/>
      <c r="H14" s="450"/>
      <c r="I14" s="451"/>
    </row>
    <row r="15" spans="1:81" ht="4.5" customHeight="1" x14ac:dyDescent="0.45">
      <c r="A15" s="445"/>
      <c r="B15" s="455"/>
      <c r="C15" s="184" t="s">
        <v>35</v>
      </c>
      <c r="D15" s="185"/>
      <c r="E15" s="186"/>
      <c r="F15" s="187"/>
      <c r="G15" s="420"/>
      <c r="H15" s="418"/>
      <c r="I15" s="419"/>
    </row>
    <row r="16" spans="1:81" ht="15" customHeight="1" x14ac:dyDescent="0.45">
      <c r="A16" s="445"/>
      <c r="B16" s="455"/>
      <c r="C16" s="26" t="s">
        <v>33</v>
      </c>
      <c r="D16" s="128">
        <f>SUM(H4:H8)</f>
        <v>35</v>
      </c>
      <c r="E16" s="128">
        <v>50</v>
      </c>
      <c r="F16" s="10">
        <f>SUM(D16/E16)</f>
        <v>0.7</v>
      </c>
      <c r="G16" s="420"/>
      <c r="H16" s="418"/>
      <c r="I16" s="419"/>
    </row>
    <row r="17" spans="1:9" ht="12.6" customHeight="1" x14ac:dyDescent="0.45">
      <c r="A17" s="445"/>
      <c r="B17" s="455"/>
      <c r="C17" s="26" t="s">
        <v>34</v>
      </c>
      <c r="D17" s="128">
        <f>SUM(H9:H9)</f>
        <v>10</v>
      </c>
      <c r="E17" s="128">
        <v>10</v>
      </c>
      <c r="F17" s="10">
        <f>SUM(D17/E17)</f>
        <v>1</v>
      </c>
      <c r="G17" s="420"/>
      <c r="H17" s="418"/>
      <c r="I17" s="419"/>
    </row>
    <row r="18" spans="1:9" ht="12.6" customHeight="1" x14ac:dyDescent="0.45">
      <c r="A18" s="445"/>
      <c r="B18" s="455"/>
      <c r="C18" s="26" t="s">
        <v>31</v>
      </c>
      <c r="D18" s="128">
        <f>SUM(H10:H12)</f>
        <v>13</v>
      </c>
      <c r="E18" s="128">
        <v>15</v>
      </c>
      <c r="F18" s="10">
        <f>SUM(D18/E18)</f>
        <v>0.8666666666666667</v>
      </c>
      <c r="G18" s="420"/>
      <c r="H18" s="418"/>
      <c r="I18" s="419"/>
    </row>
    <row r="19" spans="1:9" ht="5.25" customHeight="1" x14ac:dyDescent="0.45">
      <c r="A19" s="445"/>
      <c r="B19" s="455"/>
      <c r="C19" s="188"/>
      <c r="D19" s="188"/>
      <c r="E19" s="188"/>
      <c r="F19" s="189"/>
      <c r="G19" s="420"/>
      <c r="H19" s="418"/>
      <c r="I19" s="419"/>
    </row>
    <row r="20" spans="1:9" ht="4.1500000000000004" customHeight="1" x14ac:dyDescent="0.45">
      <c r="A20" s="445"/>
      <c r="B20" s="455"/>
      <c r="C20" s="406"/>
      <c r="D20" s="407"/>
      <c r="E20" s="407"/>
      <c r="F20" s="408"/>
      <c r="G20" s="420"/>
      <c r="H20" s="418"/>
      <c r="I20" s="419"/>
    </row>
    <row r="21" spans="1:9" ht="15.75" customHeight="1" thickBot="1" x14ac:dyDescent="0.5">
      <c r="A21" s="446"/>
      <c r="B21" s="456"/>
      <c r="C21" s="11" t="s">
        <v>14</v>
      </c>
      <c r="D21" s="30">
        <f>SUM(D15:D18)</f>
        <v>58</v>
      </c>
      <c r="E21" s="31">
        <f>SUM(G4:G12)</f>
        <v>76</v>
      </c>
      <c r="F21" s="12">
        <f>SUM(D21/E21)</f>
        <v>0.76315789473684215</v>
      </c>
      <c r="G21" s="452"/>
      <c r="H21" s="441"/>
      <c r="I21" s="442"/>
    </row>
  </sheetData>
  <sheetProtection selectLockedCells="1"/>
  <dataConsolidate/>
  <mergeCells count="5">
    <mergeCell ref="C20:F20"/>
    <mergeCell ref="F1:I1"/>
    <mergeCell ref="G14:I21"/>
    <mergeCell ref="A1:E1"/>
    <mergeCell ref="A14:B21"/>
  </mergeCells>
  <conditionalFormatting sqref="H4:H9">
    <cfRule type="colorScale" priority="22">
      <colorScale>
        <cfvo type="num" val="1"/>
        <cfvo type="num" val="5"/>
        <cfvo type="num" val="10"/>
        <color rgb="FFFF0000"/>
        <color rgb="FFFFC000"/>
        <color theme="6" tint="-0.249977111117893"/>
      </colorScale>
    </cfRule>
  </conditionalFormatting>
  <conditionalFormatting sqref="H12">
    <cfRule type="colorScale" priority="12">
      <colorScale>
        <cfvo type="num" val="1"/>
        <cfvo type="num" val="3"/>
        <cfvo type="num" val="5"/>
        <color rgb="FFFF0000"/>
        <color rgb="FFFFC000"/>
        <color theme="6" tint="-0.249977111117893"/>
      </colorScale>
    </cfRule>
  </conditionalFormatting>
  <conditionalFormatting sqref="F16:F18">
    <cfRule type="cellIs" dxfId="89" priority="9" operator="between">
      <formula>0.71</formula>
      <formula>0.89</formula>
    </cfRule>
    <cfRule type="cellIs" dxfId="88" priority="10" operator="between">
      <formula>0.01</formula>
      <formula>0.7</formula>
    </cfRule>
    <cfRule type="cellIs" dxfId="87" priority="11" operator="greaterThanOrEqual">
      <formula>0.9</formula>
    </cfRule>
  </conditionalFormatting>
  <conditionalFormatting sqref="F21">
    <cfRule type="cellIs" dxfId="86" priority="3" operator="between">
      <formula>0.71</formula>
      <formula>0.89</formula>
    </cfRule>
    <cfRule type="cellIs" dxfId="85" priority="4" operator="between">
      <formula>0.01</formula>
      <formula>0.7</formula>
    </cfRule>
    <cfRule type="cellIs" dxfId="84" priority="5" operator="greaterThanOrEqual">
      <formula>0.9</formula>
    </cfRule>
  </conditionalFormatting>
  <conditionalFormatting sqref="H10">
    <cfRule type="colorScale" priority="2">
      <colorScale>
        <cfvo type="num" val="1"/>
        <cfvo type="num" val="3"/>
        <cfvo type="num" val="5"/>
        <color rgb="FFFF0000"/>
        <color rgb="FFFFC000"/>
        <color theme="6" tint="-0.249977111117893"/>
      </colorScale>
    </cfRule>
  </conditionalFormatting>
  <conditionalFormatting sqref="H11">
    <cfRule type="colorScale" priority="1">
      <colorScale>
        <cfvo type="num" val="1"/>
        <cfvo type="num" val="3"/>
        <cfvo type="num" val="5"/>
        <color rgb="FFFF0000"/>
        <color rgb="FFFFC000"/>
        <color theme="6" tint="-0.249977111117893"/>
      </colorScale>
    </cfRule>
  </conditionalFormatting>
  <dataValidations count="4">
    <dataValidation showInputMessage="1" showErrorMessage="1" error="Manual entry is prohibited. Select from the drop down list." sqref="H4:H12" xr:uid="{E955D9D9-B732-4F09-85F1-75E96C1914E5}"/>
    <dataValidation type="list" showInputMessage="1" showErrorMessage="1" error="Select answer from drop down list." sqref="F4:F12" xr:uid="{883EC8B8-D965-45F5-BDC6-F60159C95052}">
      <formula1>$CC$1:$CC$4</formula1>
    </dataValidation>
    <dataValidation showInputMessage="1" showErrorMessage="1" error="Select answer from drop down list." sqref="G4:G12" xr:uid="{986A7918-5540-4B1A-8B5F-4FDFC1A3979C}"/>
    <dataValidation type="list" allowBlank="1" showInputMessage="1" showErrorMessage="1" sqref="E4:E12" xr:uid="{DD7AAD0F-EF6C-49BC-A8E6-3C357B313FA4}">
      <formula1>"Reviewed, Obtained Copies, Observed (Tour), Explanation (Interview)"</formula1>
    </dataValidation>
  </dataValidations>
  <pageMargins left="0.25" right="0.25"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6CD4-135D-4729-81D6-910A5C186D73}">
  <sheetPr>
    <tabColor theme="8" tint="-0.249977111117893"/>
  </sheetPr>
  <dimension ref="A1:CC36"/>
  <sheetViews>
    <sheetView zoomScale="80" zoomScaleNormal="80" workbookViewId="0">
      <selection activeCell="M30" sqref="M30"/>
    </sheetView>
  </sheetViews>
  <sheetFormatPr defaultRowHeight="14.25" x14ac:dyDescent="0.45"/>
  <cols>
    <col min="1" max="1" width="3.1328125" style="2" customWidth="1"/>
    <col min="2" max="2" width="5.265625" style="2" customWidth="1"/>
    <col min="3" max="3" width="36.86328125" style="1" customWidth="1"/>
    <col min="4" max="4" width="11.3984375" style="1" customWidth="1"/>
    <col min="5" max="5" width="16.265625" style="1" customWidth="1"/>
    <col min="6" max="6" width="11.3984375" customWidth="1"/>
    <col min="7" max="7" width="9.265625" customWidth="1"/>
    <col min="8" max="8" width="7.73046875" customWidth="1"/>
    <col min="9" max="9" width="36.265625" customWidth="1"/>
    <col min="80" max="80" width="19.265625" bestFit="1" customWidth="1"/>
    <col min="81" max="81" width="9.1328125" customWidth="1"/>
  </cols>
  <sheetData>
    <row r="1" spans="1:81" ht="22.9" customHeight="1" x14ac:dyDescent="0.45">
      <c r="A1" s="457" t="s">
        <v>128</v>
      </c>
      <c r="B1" s="458"/>
      <c r="C1" s="459"/>
      <c r="D1" s="459"/>
      <c r="E1" s="460"/>
      <c r="F1" s="467" t="s">
        <v>516</v>
      </c>
      <c r="G1" s="468"/>
      <c r="H1" s="468"/>
      <c r="I1" s="469"/>
      <c r="CB1">
        <v>5</v>
      </c>
      <c r="CC1" s="6" t="s">
        <v>0</v>
      </c>
    </row>
    <row r="2" spans="1:81" ht="22.15" customHeight="1" thickBot="1" x14ac:dyDescent="0.5">
      <c r="A2" s="461"/>
      <c r="B2" s="462"/>
      <c r="C2" s="463"/>
      <c r="D2" s="463"/>
      <c r="E2" s="464"/>
      <c r="F2" s="470"/>
      <c r="G2" s="470"/>
      <c r="H2" s="470"/>
      <c r="I2" s="471"/>
      <c r="CB2">
        <v>3</v>
      </c>
      <c r="CC2" s="4" t="s">
        <v>3</v>
      </c>
    </row>
    <row r="3" spans="1:81" s="14" customFormat="1" ht="58.15" customHeight="1" thickBot="1" x14ac:dyDescent="0.5">
      <c r="A3" s="108" t="s">
        <v>306</v>
      </c>
      <c r="B3" s="109" t="s">
        <v>307</v>
      </c>
      <c r="C3" s="76" t="s">
        <v>2</v>
      </c>
      <c r="D3" s="76" t="s">
        <v>6</v>
      </c>
      <c r="E3" s="179" t="s">
        <v>501</v>
      </c>
      <c r="F3" s="76" t="s">
        <v>37</v>
      </c>
      <c r="G3" s="77" t="s">
        <v>11</v>
      </c>
      <c r="H3" s="76" t="s">
        <v>7</v>
      </c>
      <c r="I3" s="78" t="s">
        <v>4</v>
      </c>
      <c r="CB3" s="14">
        <v>1</v>
      </c>
      <c r="CC3" s="15" t="s">
        <v>1</v>
      </c>
    </row>
    <row r="4" spans="1:81" ht="78" customHeight="1" x14ac:dyDescent="0.45">
      <c r="A4" s="113">
        <v>22</v>
      </c>
      <c r="B4" s="239">
        <v>4.0999999999999996</v>
      </c>
      <c r="C4" s="204" t="s">
        <v>332</v>
      </c>
      <c r="D4" s="56" t="s">
        <v>32</v>
      </c>
      <c r="E4" s="256" t="s">
        <v>503</v>
      </c>
      <c r="F4" s="256" t="s">
        <v>0</v>
      </c>
      <c r="G4" s="206">
        <v>10</v>
      </c>
      <c r="H4" s="207">
        <f>IF(F4="Yes",10,IF(F4="Partial",5,IF(F4="No",1,IF(F4="Comp. Control",10,IF(F4="","",)))))</f>
        <v>10</v>
      </c>
      <c r="I4" s="208" t="s">
        <v>38</v>
      </c>
      <c r="R4" s="3"/>
      <c r="S4" s="3"/>
      <c r="CC4" s="6" t="s">
        <v>5</v>
      </c>
    </row>
    <row r="5" spans="1:81" ht="102" customHeight="1" x14ac:dyDescent="0.45">
      <c r="A5" s="113">
        <v>23</v>
      </c>
      <c r="B5" s="239">
        <v>4.2</v>
      </c>
      <c r="C5" s="209" t="s">
        <v>452</v>
      </c>
      <c r="D5" s="138" t="s">
        <v>32</v>
      </c>
      <c r="E5" s="140" t="s">
        <v>503</v>
      </c>
      <c r="F5" s="140" t="s">
        <v>0</v>
      </c>
      <c r="G5" s="136">
        <v>10</v>
      </c>
      <c r="H5" s="137">
        <f t="shared" ref="H5:H9" si="0">IF(F5="Yes",10,IF(F5="Partial",5,IF(F5="No",1,IF(F5="Comp. Control",10,IF(F5="","",)))))</f>
        <v>10</v>
      </c>
      <c r="I5" s="52"/>
      <c r="R5" s="3"/>
      <c r="S5" s="3"/>
    </row>
    <row r="6" spans="1:81" ht="39" customHeight="1" x14ac:dyDescent="0.45">
      <c r="A6" s="113">
        <v>24</v>
      </c>
      <c r="B6" s="239" t="s">
        <v>333</v>
      </c>
      <c r="C6" s="209" t="s">
        <v>335</v>
      </c>
      <c r="D6" s="138" t="s">
        <v>32</v>
      </c>
      <c r="E6" s="140" t="s">
        <v>503</v>
      </c>
      <c r="F6" s="140" t="s">
        <v>0</v>
      </c>
      <c r="G6" s="136">
        <v>11</v>
      </c>
      <c r="H6" s="137">
        <f t="shared" ref="H6" si="1">IF(F6="Yes",10,IF(F6="Partial",5,IF(F6="No",1,IF(F6="Comp. Control",10,IF(F6="","",)))))</f>
        <v>10</v>
      </c>
      <c r="I6" s="52"/>
      <c r="R6" s="3"/>
      <c r="S6" s="3"/>
    </row>
    <row r="7" spans="1:81" ht="51.75" customHeight="1" x14ac:dyDescent="0.45">
      <c r="A7" s="113">
        <v>25</v>
      </c>
      <c r="B7" s="239" t="s">
        <v>336</v>
      </c>
      <c r="C7" s="209" t="s">
        <v>334</v>
      </c>
      <c r="D7" s="138" t="s">
        <v>32</v>
      </c>
      <c r="E7" s="140" t="s">
        <v>503</v>
      </c>
      <c r="F7" s="140" t="s">
        <v>0</v>
      </c>
      <c r="G7" s="136">
        <v>10</v>
      </c>
      <c r="H7" s="137">
        <f t="shared" si="0"/>
        <v>10</v>
      </c>
      <c r="I7" s="52"/>
      <c r="R7" s="3"/>
      <c r="S7" s="3"/>
    </row>
    <row r="8" spans="1:81" ht="71.45" customHeight="1" x14ac:dyDescent="0.45">
      <c r="A8" s="113">
        <v>26</v>
      </c>
      <c r="B8" s="239" t="s">
        <v>337</v>
      </c>
      <c r="C8" s="209" t="s">
        <v>23</v>
      </c>
      <c r="D8" s="138" t="s">
        <v>32</v>
      </c>
      <c r="E8" s="140" t="s">
        <v>503</v>
      </c>
      <c r="F8" s="140" t="s">
        <v>0</v>
      </c>
      <c r="G8" s="136">
        <v>10</v>
      </c>
      <c r="H8" s="137">
        <f t="shared" si="0"/>
        <v>10</v>
      </c>
      <c r="I8" s="52"/>
      <c r="R8" s="3"/>
      <c r="S8" s="3"/>
    </row>
    <row r="9" spans="1:81" ht="36.75" customHeight="1" x14ac:dyDescent="0.45">
      <c r="A9" s="113">
        <v>27</v>
      </c>
      <c r="B9" s="239">
        <v>4.3</v>
      </c>
      <c r="C9" s="209" t="s">
        <v>24</v>
      </c>
      <c r="D9" s="138" t="s">
        <v>32</v>
      </c>
      <c r="E9" s="140" t="s">
        <v>503</v>
      </c>
      <c r="F9" s="140" t="s">
        <v>5</v>
      </c>
      <c r="G9" s="136">
        <v>10</v>
      </c>
      <c r="H9" s="137">
        <f t="shared" si="0"/>
        <v>10</v>
      </c>
      <c r="I9" s="52"/>
      <c r="R9" s="3"/>
      <c r="S9" s="3"/>
    </row>
    <row r="10" spans="1:81" ht="36" customHeight="1" x14ac:dyDescent="0.45">
      <c r="A10" s="113">
        <v>28</v>
      </c>
      <c r="B10" s="239" t="s">
        <v>338</v>
      </c>
      <c r="C10" s="209" t="s">
        <v>25</v>
      </c>
      <c r="D10" s="138" t="s">
        <v>32</v>
      </c>
      <c r="E10" s="140" t="s">
        <v>503</v>
      </c>
      <c r="F10" s="140" t="s">
        <v>0</v>
      </c>
      <c r="G10" s="136">
        <v>10</v>
      </c>
      <c r="H10" s="137">
        <f t="shared" ref="H10:H12" si="2">IF(F10="Yes",10,IF(F10="Partial",5,IF(F10="No",1,IF(F10="Comp. Control",10,IF(F10="","",)))))</f>
        <v>10</v>
      </c>
      <c r="I10" s="52"/>
      <c r="R10" s="3"/>
      <c r="S10" s="3"/>
    </row>
    <row r="11" spans="1:81" ht="69.75" customHeight="1" x14ac:dyDescent="0.45">
      <c r="A11" s="113">
        <v>29</v>
      </c>
      <c r="B11" s="239">
        <v>4.5999999999999996</v>
      </c>
      <c r="C11" s="209" t="s">
        <v>28</v>
      </c>
      <c r="D11" s="138" t="s">
        <v>32</v>
      </c>
      <c r="E11" s="140" t="s">
        <v>503</v>
      </c>
      <c r="F11" s="140" t="s">
        <v>0</v>
      </c>
      <c r="G11" s="136">
        <v>10</v>
      </c>
      <c r="H11" s="137">
        <f t="shared" ref="H11" si="3">IF(F11="Yes",10,IF(F11="Partial",5,IF(F11="No",1,IF(F11="Comp. Control",10,IF(F11="","",)))))</f>
        <v>10</v>
      </c>
      <c r="I11" s="52"/>
      <c r="R11" s="3"/>
      <c r="S11" s="3"/>
    </row>
    <row r="12" spans="1:81" ht="70.900000000000006" customHeight="1" x14ac:dyDescent="0.45">
      <c r="A12" s="113">
        <v>30</v>
      </c>
      <c r="B12" s="239">
        <v>4.9000000000000004</v>
      </c>
      <c r="C12" s="209" t="s">
        <v>45</v>
      </c>
      <c r="D12" s="138" t="s">
        <v>32</v>
      </c>
      <c r="E12" s="140" t="s">
        <v>503</v>
      </c>
      <c r="F12" s="140" t="s">
        <v>1</v>
      </c>
      <c r="G12" s="136">
        <v>10</v>
      </c>
      <c r="H12" s="137">
        <f t="shared" si="2"/>
        <v>1</v>
      </c>
      <c r="I12" s="54"/>
      <c r="R12" s="3"/>
      <c r="S12" s="3"/>
    </row>
    <row r="13" spans="1:81" ht="55.5" customHeight="1" x14ac:dyDescent="0.45">
      <c r="A13" s="113">
        <v>31</v>
      </c>
      <c r="B13" s="239" t="s">
        <v>341</v>
      </c>
      <c r="C13" s="209" t="s">
        <v>46</v>
      </c>
      <c r="D13" s="138" t="s">
        <v>32</v>
      </c>
      <c r="E13" s="140" t="s">
        <v>503</v>
      </c>
      <c r="F13" s="140" t="s">
        <v>0</v>
      </c>
      <c r="G13" s="136">
        <v>10</v>
      </c>
      <c r="H13" s="137">
        <f t="shared" ref="H13:H19" si="4">IF(F13="Yes",10,IF(F13="Partial",5,IF(F13="No",1,IF(F13="Comp. Control",10,IF(F13="","",)))))</f>
        <v>10</v>
      </c>
      <c r="I13" s="54"/>
      <c r="R13" s="3"/>
      <c r="S13" s="3"/>
    </row>
    <row r="14" spans="1:81" ht="36.75" customHeight="1" x14ac:dyDescent="0.45">
      <c r="A14" s="113">
        <v>32</v>
      </c>
      <c r="B14" s="239">
        <v>4.13</v>
      </c>
      <c r="C14" s="209" t="s">
        <v>52</v>
      </c>
      <c r="D14" s="138" t="s">
        <v>32</v>
      </c>
      <c r="E14" s="140" t="s">
        <v>503</v>
      </c>
      <c r="F14" s="140" t="s">
        <v>1</v>
      </c>
      <c r="G14" s="136">
        <v>10</v>
      </c>
      <c r="H14" s="137">
        <f t="shared" si="4"/>
        <v>1</v>
      </c>
      <c r="I14" s="54"/>
      <c r="R14" s="3"/>
      <c r="S14" s="3"/>
    </row>
    <row r="15" spans="1:81" ht="86.45" customHeight="1" x14ac:dyDescent="0.45">
      <c r="A15" s="113">
        <v>33</v>
      </c>
      <c r="B15" s="239" t="s">
        <v>467</v>
      </c>
      <c r="C15" s="209" t="s">
        <v>51</v>
      </c>
      <c r="D15" s="138" t="s">
        <v>32</v>
      </c>
      <c r="E15" s="140" t="s">
        <v>503</v>
      </c>
      <c r="F15" s="140" t="s">
        <v>0</v>
      </c>
      <c r="G15" s="136">
        <v>10</v>
      </c>
      <c r="H15" s="137">
        <f t="shared" si="4"/>
        <v>10</v>
      </c>
      <c r="I15" s="54"/>
      <c r="R15" s="3"/>
      <c r="S15" s="3"/>
    </row>
    <row r="16" spans="1:81" ht="118.5" customHeight="1" x14ac:dyDescent="0.45">
      <c r="A16" s="113">
        <v>34</v>
      </c>
      <c r="B16" s="239">
        <v>4.5</v>
      </c>
      <c r="C16" s="258" t="s">
        <v>26</v>
      </c>
      <c r="D16" s="138" t="s">
        <v>53</v>
      </c>
      <c r="E16" s="140" t="s">
        <v>503</v>
      </c>
      <c r="F16" s="140" t="s">
        <v>1</v>
      </c>
      <c r="G16" s="136">
        <v>10</v>
      </c>
      <c r="H16" s="137">
        <f t="shared" si="4"/>
        <v>1</v>
      </c>
      <c r="I16" s="54"/>
      <c r="R16" s="3"/>
      <c r="S16" s="3"/>
    </row>
    <row r="17" spans="1:19" ht="33" customHeight="1" x14ac:dyDescent="0.45">
      <c r="A17" s="113">
        <v>35</v>
      </c>
      <c r="B17" s="239" t="s">
        <v>339</v>
      </c>
      <c r="C17" s="258" t="s">
        <v>27</v>
      </c>
      <c r="D17" s="138" t="s">
        <v>35</v>
      </c>
      <c r="E17" s="140" t="s">
        <v>503</v>
      </c>
      <c r="F17" s="140" t="s">
        <v>0</v>
      </c>
      <c r="G17" s="136">
        <v>10</v>
      </c>
      <c r="H17" s="137">
        <f t="shared" si="4"/>
        <v>10</v>
      </c>
      <c r="I17" s="54"/>
      <c r="R17" s="3"/>
      <c r="S17" s="3"/>
    </row>
    <row r="18" spans="1:19" ht="34.9" customHeight="1" x14ac:dyDescent="0.45">
      <c r="A18" s="113">
        <v>36</v>
      </c>
      <c r="B18" s="239">
        <v>4.7</v>
      </c>
      <c r="C18" s="258" t="s">
        <v>29</v>
      </c>
      <c r="D18" s="138" t="s">
        <v>33</v>
      </c>
      <c r="E18" s="140" t="s">
        <v>503</v>
      </c>
      <c r="F18" s="140" t="s">
        <v>0</v>
      </c>
      <c r="G18" s="136">
        <v>10</v>
      </c>
      <c r="H18" s="137">
        <f t="shared" si="4"/>
        <v>10</v>
      </c>
      <c r="I18" s="54"/>
    </row>
    <row r="19" spans="1:19" ht="34.15" customHeight="1" x14ac:dyDescent="0.45">
      <c r="A19" s="113">
        <v>37</v>
      </c>
      <c r="B19" s="239">
        <v>4.8</v>
      </c>
      <c r="C19" s="258" t="s">
        <v>43</v>
      </c>
      <c r="D19" s="138" t="s">
        <v>33</v>
      </c>
      <c r="E19" s="140" t="s">
        <v>503</v>
      </c>
      <c r="F19" s="140" t="s">
        <v>1</v>
      </c>
      <c r="G19" s="136">
        <v>10</v>
      </c>
      <c r="H19" s="137">
        <f t="shared" si="4"/>
        <v>1</v>
      </c>
      <c r="I19" s="54"/>
    </row>
    <row r="20" spans="1:19" ht="55.9" customHeight="1" x14ac:dyDescent="0.45">
      <c r="A20" s="113">
        <v>38</v>
      </c>
      <c r="B20" s="239" t="s">
        <v>340</v>
      </c>
      <c r="C20" s="258" t="s">
        <v>44</v>
      </c>
      <c r="D20" s="138" t="s">
        <v>33</v>
      </c>
      <c r="E20" s="140" t="s">
        <v>503</v>
      </c>
      <c r="F20" s="140" t="s">
        <v>0</v>
      </c>
      <c r="G20" s="136">
        <v>10</v>
      </c>
      <c r="H20" s="137">
        <f t="shared" ref="H20:H21" si="5">IF(F20="Yes",10,IF(F20="Partial",5,IF(F20="No",1,IF(F20="Comp. Control",10,IF(F20="","",)))))</f>
        <v>10</v>
      </c>
      <c r="I20" s="54"/>
    </row>
    <row r="21" spans="1:19" ht="95.25" customHeight="1" x14ac:dyDescent="0.45">
      <c r="A21" s="113">
        <v>39</v>
      </c>
      <c r="B21" s="240" t="s">
        <v>342</v>
      </c>
      <c r="C21" s="258" t="s">
        <v>119</v>
      </c>
      <c r="D21" s="138" t="s">
        <v>33</v>
      </c>
      <c r="E21" s="140" t="s">
        <v>503</v>
      </c>
      <c r="F21" s="140" t="s">
        <v>0</v>
      </c>
      <c r="G21" s="136">
        <v>10</v>
      </c>
      <c r="H21" s="137">
        <f t="shared" si="5"/>
        <v>10</v>
      </c>
      <c r="I21" s="54"/>
    </row>
    <row r="22" spans="1:19" ht="74.25" customHeight="1" x14ac:dyDescent="0.45">
      <c r="A22" s="113">
        <v>40</v>
      </c>
      <c r="B22" s="239">
        <v>4.4000000000000004</v>
      </c>
      <c r="C22" s="258" t="s">
        <v>174</v>
      </c>
      <c r="D22" s="138" t="s">
        <v>31</v>
      </c>
      <c r="E22" s="140" t="s">
        <v>503</v>
      </c>
      <c r="F22" s="140" t="s">
        <v>0</v>
      </c>
      <c r="G22" s="136">
        <v>5</v>
      </c>
      <c r="H22" s="137">
        <f t="shared" ref="H22" si="6">IF(F22="Yes",5,IF(F22="Partial",3,IF(F22="No",1,IF(F22="Comp. Control",5,IF(F22="","",)))))</f>
        <v>5</v>
      </c>
      <c r="I22" s="52"/>
    </row>
    <row r="23" spans="1:19" ht="70.5" customHeight="1" x14ac:dyDescent="0.45">
      <c r="A23" s="113">
        <v>41</v>
      </c>
      <c r="B23" s="239">
        <v>4.1100000000000003</v>
      </c>
      <c r="C23" s="209" t="s">
        <v>47</v>
      </c>
      <c r="D23" s="138" t="s">
        <v>31</v>
      </c>
      <c r="E23" s="140" t="s">
        <v>503</v>
      </c>
      <c r="F23" s="140" t="s">
        <v>3</v>
      </c>
      <c r="G23" s="136">
        <v>5</v>
      </c>
      <c r="H23" s="137">
        <f t="shared" ref="H23:H26" si="7">IF(F23="Yes",5,IF(F23="Partial",3,IF(F23="No",1,IF(F23="Comp. Control",5,IF(F23="","",)))))</f>
        <v>3</v>
      </c>
      <c r="I23" s="52"/>
    </row>
    <row r="24" spans="1:19" ht="36.75" customHeight="1" x14ac:dyDescent="0.45">
      <c r="A24" s="113">
        <v>42</v>
      </c>
      <c r="B24" s="239">
        <v>4.12</v>
      </c>
      <c r="C24" s="209" t="s">
        <v>48</v>
      </c>
      <c r="D24" s="138" t="s">
        <v>31</v>
      </c>
      <c r="E24" s="140" t="s">
        <v>503</v>
      </c>
      <c r="F24" s="140" t="s">
        <v>3</v>
      </c>
      <c r="G24" s="136">
        <v>5</v>
      </c>
      <c r="H24" s="137">
        <f t="shared" si="7"/>
        <v>3</v>
      </c>
      <c r="I24" s="52"/>
    </row>
    <row r="25" spans="1:19" ht="34.5" customHeight="1" x14ac:dyDescent="0.45">
      <c r="A25" s="113">
        <v>43</v>
      </c>
      <c r="B25" s="239" t="s">
        <v>343</v>
      </c>
      <c r="C25" s="209" t="s">
        <v>49</v>
      </c>
      <c r="D25" s="138" t="s">
        <v>31</v>
      </c>
      <c r="E25" s="140" t="s">
        <v>503</v>
      </c>
      <c r="F25" s="140" t="s">
        <v>5</v>
      </c>
      <c r="G25" s="136">
        <v>5</v>
      </c>
      <c r="H25" s="137">
        <f t="shared" si="7"/>
        <v>5</v>
      </c>
      <c r="I25" s="52"/>
    </row>
    <row r="26" spans="1:19" ht="33" customHeight="1" thickBot="1" x14ac:dyDescent="0.5">
      <c r="A26" s="113">
        <v>44</v>
      </c>
      <c r="B26" s="239" t="s">
        <v>468</v>
      </c>
      <c r="C26" s="296" t="s">
        <v>50</v>
      </c>
      <c r="D26" s="57" t="s">
        <v>31</v>
      </c>
      <c r="E26" s="262" t="s">
        <v>503</v>
      </c>
      <c r="F26" s="262" t="s">
        <v>3</v>
      </c>
      <c r="G26" s="58">
        <v>5</v>
      </c>
      <c r="H26" s="59">
        <f t="shared" si="7"/>
        <v>3</v>
      </c>
      <c r="I26" s="272"/>
    </row>
    <row r="27" spans="1:19" ht="7.5" customHeight="1" x14ac:dyDescent="0.45">
      <c r="A27" s="475"/>
      <c r="B27" s="407"/>
      <c r="C27" s="476"/>
      <c r="D27" s="476"/>
      <c r="E27" s="476"/>
      <c r="F27" s="476"/>
      <c r="G27" s="476"/>
      <c r="H27" s="476"/>
      <c r="I27" s="477"/>
    </row>
    <row r="28" spans="1:19" ht="30" customHeight="1" x14ac:dyDescent="0.45">
      <c r="A28" s="472"/>
      <c r="B28" s="473"/>
      <c r="C28" s="38"/>
      <c r="D28" s="39" t="s">
        <v>13</v>
      </c>
      <c r="E28" s="37" t="s">
        <v>138</v>
      </c>
      <c r="F28" s="37" t="s">
        <v>15</v>
      </c>
      <c r="G28" s="478"/>
      <c r="H28" s="479"/>
      <c r="I28" s="480"/>
    </row>
    <row r="29" spans="1:19" x14ac:dyDescent="0.45">
      <c r="A29" s="428"/>
      <c r="B29" s="474"/>
      <c r="C29" s="38" t="s">
        <v>35</v>
      </c>
      <c r="D29" s="28">
        <f>SUM(H16:H17)</f>
        <v>11</v>
      </c>
      <c r="E29" s="27">
        <v>20</v>
      </c>
      <c r="F29" s="40">
        <f>SUM(D29/E29)</f>
        <v>0.55000000000000004</v>
      </c>
      <c r="G29" s="418"/>
      <c r="H29" s="418"/>
      <c r="I29" s="419"/>
    </row>
    <row r="30" spans="1:19" ht="18" customHeight="1" x14ac:dyDescent="0.45">
      <c r="A30" s="428"/>
      <c r="B30" s="474"/>
      <c r="C30" s="196" t="s">
        <v>33</v>
      </c>
      <c r="D30" s="28">
        <f>SUM(H18:H21)</f>
        <v>31</v>
      </c>
      <c r="E30" s="28">
        <v>40</v>
      </c>
      <c r="F30" s="40">
        <f>SUM(D30/E30)</f>
        <v>0.77500000000000002</v>
      </c>
      <c r="G30" s="418"/>
      <c r="H30" s="418"/>
      <c r="I30" s="419"/>
      <c r="M30" t="s">
        <v>515</v>
      </c>
    </row>
    <row r="31" spans="1:19" x14ac:dyDescent="0.45">
      <c r="A31" s="428"/>
      <c r="B31" s="474"/>
      <c r="C31" s="38" t="s">
        <v>34</v>
      </c>
      <c r="D31" s="28">
        <f>SUM(H4:H15)</f>
        <v>102</v>
      </c>
      <c r="E31" s="28">
        <v>120</v>
      </c>
      <c r="F31" s="40">
        <f>SUM(D31/E31)</f>
        <v>0.85</v>
      </c>
      <c r="G31" s="418"/>
      <c r="H31" s="418"/>
      <c r="I31" s="419"/>
    </row>
    <row r="32" spans="1:19" x14ac:dyDescent="0.45">
      <c r="A32" s="428"/>
      <c r="B32" s="474"/>
      <c r="C32" s="38" t="s">
        <v>31</v>
      </c>
      <c r="D32" s="28">
        <f>SUM(H22:H26)</f>
        <v>19</v>
      </c>
      <c r="E32" s="28">
        <v>25</v>
      </c>
      <c r="F32" s="40">
        <f>SUM(D32/E32)</f>
        <v>0.76</v>
      </c>
      <c r="G32" s="418"/>
      <c r="H32" s="418"/>
      <c r="I32" s="419"/>
    </row>
    <row r="33" spans="1:9" ht="3" customHeight="1" x14ac:dyDescent="0.45">
      <c r="A33" s="428"/>
      <c r="B33" s="474"/>
      <c r="C33" s="188"/>
      <c r="D33" s="188"/>
      <c r="E33" s="188"/>
      <c r="F33" s="189"/>
      <c r="G33" s="418"/>
      <c r="H33" s="418"/>
      <c r="I33" s="419"/>
    </row>
    <row r="34" spans="1:9" ht="4.1500000000000004" customHeight="1" x14ac:dyDescent="0.45">
      <c r="A34" s="428"/>
      <c r="B34" s="474"/>
      <c r="C34" s="465"/>
      <c r="D34" s="466"/>
      <c r="E34" s="466"/>
      <c r="F34" s="466"/>
      <c r="G34" s="418"/>
      <c r="H34" s="418"/>
      <c r="I34" s="419"/>
    </row>
    <row r="35" spans="1:9" x14ac:dyDescent="0.45">
      <c r="A35" s="428"/>
      <c r="B35" s="474"/>
      <c r="C35" s="38" t="s">
        <v>14</v>
      </c>
      <c r="D35" s="41">
        <f>SUM(D29:D32)</f>
        <v>163</v>
      </c>
      <c r="E35" s="22">
        <f>SUM(G4:G26)</f>
        <v>206</v>
      </c>
      <c r="F35" s="40">
        <f>SUM(D35/E35)</f>
        <v>0.79126213592233008</v>
      </c>
      <c r="G35" s="418"/>
      <c r="H35" s="418"/>
      <c r="I35" s="419"/>
    </row>
    <row r="36" spans="1:9" ht="14.65" thickBot="1" x14ac:dyDescent="0.5">
      <c r="A36" s="21"/>
      <c r="B36" s="107"/>
      <c r="C36" s="18"/>
      <c r="D36" s="18"/>
      <c r="E36" s="18"/>
      <c r="F36" s="18"/>
      <c r="G36" s="441"/>
      <c r="H36" s="441"/>
      <c r="I36" s="442"/>
    </row>
  </sheetData>
  <sheetProtection selectLockedCells="1"/>
  <dataConsolidate/>
  <mergeCells count="6">
    <mergeCell ref="A1:E2"/>
    <mergeCell ref="C34:F34"/>
    <mergeCell ref="F1:I2"/>
    <mergeCell ref="A28:B35"/>
    <mergeCell ref="A27:I27"/>
    <mergeCell ref="G28:I36"/>
  </mergeCells>
  <conditionalFormatting sqref="H12:H13 H18:H19 H4:H9">
    <cfRule type="colorScale" priority="29">
      <colorScale>
        <cfvo type="num" val="1"/>
        <cfvo type="num" val="5"/>
        <cfvo type="num" val="10"/>
        <color rgb="FFFF0000"/>
        <color rgb="FFFFC000"/>
        <color theme="6" tint="-0.249977111117893"/>
      </colorScale>
    </cfRule>
  </conditionalFormatting>
  <conditionalFormatting sqref="F30:F32">
    <cfRule type="cellIs" dxfId="83" priority="25" operator="between">
      <formula>0.71</formula>
      <formula>0.89</formula>
    </cfRule>
    <cfRule type="cellIs" dxfId="82" priority="26" operator="between">
      <formula>0.01</formula>
      <formula>0.7</formula>
    </cfRule>
    <cfRule type="cellIs" dxfId="81" priority="27" operator="greaterThanOrEqual">
      <formula>0.9</formula>
    </cfRule>
  </conditionalFormatting>
  <conditionalFormatting sqref="F35">
    <cfRule type="cellIs" dxfId="80" priority="19" operator="between">
      <formula>0.71</formula>
      <formula>0.89</formula>
    </cfRule>
    <cfRule type="cellIs" dxfId="79" priority="20" operator="between">
      <formula>0.01</formula>
      <formula>0.7</formula>
    </cfRule>
    <cfRule type="cellIs" dxfId="78" priority="21" operator="greaterThanOrEqual">
      <formula>0.9</formula>
    </cfRule>
  </conditionalFormatting>
  <conditionalFormatting sqref="H10">
    <cfRule type="colorScale" priority="15">
      <colorScale>
        <cfvo type="num" val="1"/>
        <cfvo type="num" val="5"/>
        <cfvo type="num" val="10"/>
        <color rgb="FFFF0000"/>
        <color rgb="FFFFC000"/>
        <color theme="6" tint="-0.249977111117893"/>
      </colorScale>
    </cfRule>
  </conditionalFormatting>
  <conditionalFormatting sqref="H22">
    <cfRule type="colorScale" priority="17">
      <colorScale>
        <cfvo type="num" val="1"/>
        <cfvo type="num" val="3"/>
        <cfvo type="num" val="5"/>
        <color rgb="FFFF0000"/>
        <color rgb="FFFFC000"/>
        <color theme="6" tint="-0.249977111117893"/>
      </colorScale>
    </cfRule>
  </conditionalFormatting>
  <conditionalFormatting sqref="H23:H26">
    <cfRule type="colorScale" priority="16">
      <colorScale>
        <cfvo type="num" val="1"/>
        <cfvo type="num" val="3"/>
        <cfvo type="num" val="5"/>
        <color rgb="FFFF0000"/>
        <color rgb="FFFFC000"/>
        <color theme="6" tint="-0.249977111117893"/>
      </colorScale>
    </cfRule>
  </conditionalFormatting>
  <conditionalFormatting sqref="H14:H15">
    <cfRule type="colorScale" priority="11">
      <colorScale>
        <cfvo type="num" val="1"/>
        <cfvo type="num" val="5"/>
        <cfvo type="num" val="10"/>
        <color rgb="FFFF0000"/>
        <color rgb="FFFFC000"/>
        <color theme="6" tint="-0.249977111117893"/>
      </colorScale>
    </cfRule>
  </conditionalFormatting>
  <conditionalFormatting sqref="H14:H15">
    <cfRule type="colorScale" priority="10">
      <colorScale>
        <cfvo type="num" val="1"/>
        <cfvo type="num" val="5"/>
        <cfvo type="num" val="10"/>
        <color rgb="FFFF0000"/>
        <color rgb="FFFFC000"/>
        <color theme="6" tint="-0.249977111117893"/>
      </colorScale>
    </cfRule>
  </conditionalFormatting>
  <conditionalFormatting sqref="H16">
    <cfRule type="colorScale" priority="9">
      <colorScale>
        <cfvo type="num" val="1"/>
        <cfvo type="num" val="5"/>
        <cfvo type="num" val="10"/>
        <color rgb="FFFF0000"/>
        <color rgb="FFFFC000"/>
        <color theme="6" tint="-0.249977111117893"/>
      </colorScale>
    </cfRule>
  </conditionalFormatting>
  <conditionalFormatting sqref="H16">
    <cfRule type="colorScale" priority="8">
      <colorScale>
        <cfvo type="num" val="1"/>
        <cfvo type="num" val="5"/>
        <cfvo type="num" val="10"/>
        <color rgb="FFFF0000"/>
        <color rgb="FFFFC000"/>
        <color theme="6" tint="-0.249977111117893"/>
      </colorScale>
    </cfRule>
  </conditionalFormatting>
  <conditionalFormatting sqref="H17">
    <cfRule type="colorScale" priority="7">
      <colorScale>
        <cfvo type="num" val="1"/>
        <cfvo type="num" val="5"/>
        <cfvo type="num" val="10"/>
        <color rgb="FFFF0000"/>
        <color rgb="FFFFC000"/>
        <color theme="6" tint="-0.249977111117893"/>
      </colorScale>
    </cfRule>
  </conditionalFormatting>
  <conditionalFormatting sqref="H17">
    <cfRule type="colorScale" priority="6">
      <colorScale>
        <cfvo type="num" val="1"/>
        <cfvo type="num" val="5"/>
        <cfvo type="num" val="10"/>
        <color rgb="FFFF0000"/>
        <color rgb="FFFFC000"/>
        <color theme="6" tint="-0.249977111117893"/>
      </colorScale>
    </cfRule>
  </conditionalFormatting>
  <conditionalFormatting sqref="F29">
    <cfRule type="cellIs" dxfId="77" priority="3" operator="between">
      <formula>0.71</formula>
      <formula>0.89</formula>
    </cfRule>
    <cfRule type="cellIs" dxfId="76" priority="4" operator="between">
      <formula>0.01</formula>
      <formula>0.7</formula>
    </cfRule>
    <cfRule type="cellIs" dxfId="75" priority="5" operator="greaterThanOrEqual">
      <formula>0.9</formula>
    </cfRule>
  </conditionalFormatting>
  <conditionalFormatting sqref="H20:H21">
    <cfRule type="colorScale" priority="2">
      <colorScale>
        <cfvo type="num" val="1"/>
        <cfvo type="num" val="5"/>
        <cfvo type="num" val="10"/>
        <color rgb="FFFF0000"/>
        <color rgb="FFFFC000"/>
        <color theme="6" tint="-0.249977111117893"/>
      </colorScale>
    </cfRule>
  </conditionalFormatting>
  <conditionalFormatting sqref="H11">
    <cfRule type="colorScale" priority="1">
      <colorScale>
        <cfvo type="num" val="1"/>
        <cfvo type="num" val="5"/>
        <cfvo type="num" val="10"/>
        <color rgb="FFFF0000"/>
        <color rgb="FFFFC000"/>
        <color theme="6" tint="-0.249977111117893"/>
      </colorScale>
    </cfRule>
  </conditionalFormatting>
  <dataValidations count="4">
    <dataValidation showInputMessage="1" showErrorMessage="1" error="Select answer from drop down list." sqref="G4:G26" xr:uid="{59DA08E0-1162-4785-92E7-208E21A6CF7B}"/>
    <dataValidation type="list" showInputMessage="1" showErrorMessage="1" error="Select answer from drop down list." sqref="F4:F26" xr:uid="{4086DD88-F5BF-4F9D-956B-70191907388E}">
      <formula1>$CC$1:$CC$4</formula1>
    </dataValidation>
    <dataValidation showInputMessage="1" showErrorMessage="1" error="Manual entry is prohibited. Select from the drop down list." sqref="H4:H26" xr:uid="{92D48AEB-36DF-4051-9534-FD0C5FDFC92C}"/>
    <dataValidation type="list" allowBlank="1" showInputMessage="1" showErrorMessage="1" sqref="E4:E26" xr:uid="{D621945A-DEA4-49B4-BB72-DAA88A5C2F3E}">
      <formula1>"Reviewed, Obtained Copies, Observed (Tour), Explanation (Interview)"</formula1>
    </dataValidation>
  </dataValidations>
  <pageMargins left="0.25" right="0.25"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2B005-D182-4C67-BF9C-BB0EC7D07FB4}">
  <sheetPr>
    <tabColor theme="8" tint="-0.249977111117893"/>
  </sheetPr>
  <dimension ref="A1:CC35"/>
  <sheetViews>
    <sheetView zoomScale="80" zoomScaleNormal="80" workbookViewId="0">
      <selection activeCell="C8" sqref="C8"/>
    </sheetView>
  </sheetViews>
  <sheetFormatPr defaultRowHeight="14.25" x14ac:dyDescent="0.45"/>
  <cols>
    <col min="1" max="1" width="4.265625" style="2" customWidth="1"/>
    <col min="2" max="2" width="5.3984375" style="2" customWidth="1"/>
    <col min="3" max="3" width="36.86328125" style="1" customWidth="1"/>
    <col min="4" max="4" width="10.73046875" style="1" customWidth="1"/>
    <col min="5" max="5" width="20.73046875" style="1" customWidth="1"/>
    <col min="6" max="6" width="11.265625" customWidth="1"/>
    <col min="7" max="7" width="9.73046875" customWidth="1"/>
    <col min="8" max="8" width="7.73046875" customWidth="1"/>
    <col min="9" max="9" width="27.59765625" customWidth="1"/>
    <col min="80" max="80" width="19.265625" bestFit="1" customWidth="1"/>
    <col min="81" max="81" width="9.1328125" customWidth="1"/>
  </cols>
  <sheetData>
    <row r="1" spans="1:81" ht="22.9" customHeight="1" x14ac:dyDescent="0.45">
      <c r="A1" s="457" t="s">
        <v>120</v>
      </c>
      <c r="B1" s="459"/>
      <c r="C1" s="459"/>
      <c r="D1" s="459"/>
      <c r="E1" s="460"/>
      <c r="F1" s="481" t="s">
        <v>516</v>
      </c>
      <c r="G1" s="482"/>
      <c r="H1" s="482"/>
      <c r="I1" s="483"/>
      <c r="CB1">
        <v>5</v>
      </c>
      <c r="CC1" s="6" t="s">
        <v>0</v>
      </c>
    </row>
    <row r="2" spans="1:81" ht="31.15" customHeight="1" thickBot="1" x14ac:dyDescent="0.5">
      <c r="A2" s="461"/>
      <c r="B2" s="463"/>
      <c r="C2" s="463"/>
      <c r="D2" s="463"/>
      <c r="E2" s="464"/>
      <c r="F2" s="484"/>
      <c r="G2" s="484"/>
      <c r="H2" s="484"/>
      <c r="I2" s="485"/>
      <c r="CB2">
        <v>3</v>
      </c>
      <c r="CC2" s="4" t="s">
        <v>3</v>
      </c>
    </row>
    <row r="3" spans="1:81" s="14" customFormat="1" ht="58.15" customHeight="1" thickBot="1" x14ac:dyDescent="0.5">
      <c r="A3" s="218" t="s">
        <v>306</v>
      </c>
      <c r="B3" s="219" t="s">
        <v>307</v>
      </c>
      <c r="C3" s="76" t="s">
        <v>2</v>
      </c>
      <c r="D3" s="76" t="s">
        <v>6</v>
      </c>
      <c r="E3" s="179" t="s">
        <v>501</v>
      </c>
      <c r="F3" s="76" t="s">
        <v>37</v>
      </c>
      <c r="G3" s="77" t="s">
        <v>11</v>
      </c>
      <c r="H3" s="76" t="s">
        <v>7</v>
      </c>
      <c r="I3" s="78" t="s">
        <v>4</v>
      </c>
      <c r="CB3" s="14">
        <v>1</v>
      </c>
      <c r="CC3" s="15" t="s">
        <v>1</v>
      </c>
    </row>
    <row r="4" spans="1:81" ht="115.5" customHeight="1" x14ac:dyDescent="0.45">
      <c r="A4" s="162">
        <v>45</v>
      </c>
      <c r="B4" s="241">
        <v>5.0999999999999996</v>
      </c>
      <c r="C4" s="204" t="s">
        <v>344</v>
      </c>
      <c r="D4" s="56" t="s">
        <v>32</v>
      </c>
      <c r="E4" s="256" t="s">
        <v>503</v>
      </c>
      <c r="F4" s="205" t="s">
        <v>3</v>
      </c>
      <c r="G4" s="206">
        <v>10</v>
      </c>
      <c r="H4" s="207">
        <f>IF(F4="Yes",10,IF(F4="Partial",5,IF(F4="No",1,IF(F4="Comp. Control",10,IF(F4="","",)))))</f>
        <v>5</v>
      </c>
      <c r="I4" s="208" t="s">
        <v>38</v>
      </c>
      <c r="R4" s="3"/>
      <c r="S4" s="3"/>
      <c r="CC4" s="6" t="s">
        <v>5</v>
      </c>
    </row>
    <row r="5" spans="1:81" s="122" customFormat="1" ht="56.25" customHeight="1" x14ac:dyDescent="0.45">
      <c r="A5" s="162">
        <v>46</v>
      </c>
      <c r="B5" s="241">
        <v>5.2</v>
      </c>
      <c r="C5" s="257" t="s">
        <v>470</v>
      </c>
      <c r="D5" s="138" t="s">
        <v>32</v>
      </c>
      <c r="E5" s="140" t="s">
        <v>503</v>
      </c>
      <c r="F5" s="51" t="s">
        <v>3</v>
      </c>
      <c r="G5" s="136">
        <v>11</v>
      </c>
      <c r="H5" s="137">
        <f>IF(F5="Yes",10,IF(F5="Partial",5,IF(F5="No",1,IF(F5="Comp. Control",10,IF(F5="","",)))))</f>
        <v>5</v>
      </c>
      <c r="I5" s="52"/>
      <c r="R5" s="3"/>
      <c r="S5" s="3"/>
      <c r="CC5" s="6"/>
    </row>
    <row r="6" spans="1:81" ht="81" x14ac:dyDescent="0.45">
      <c r="A6" s="162">
        <v>47</v>
      </c>
      <c r="B6" s="241">
        <v>5.4</v>
      </c>
      <c r="C6" s="209" t="s">
        <v>54</v>
      </c>
      <c r="D6" s="138" t="s">
        <v>32</v>
      </c>
      <c r="E6" s="140" t="s">
        <v>503</v>
      </c>
      <c r="F6" s="51" t="s">
        <v>0</v>
      </c>
      <c r="G6" s="136">
        <v>10</v>
      </c>
      <c r="H6" s="137">
        <f t="shared" ref="H6:H14" si="0">IF(F6="Yes",10,IF(F6="Partial",5,IF(F6="No",1,IF(F6="Comp. Control",10,IF(F6="","",)))))</f>
        <v>10</v>
      </c>
      <c r="I6" s="52"/>
      <c r="R6" s="3"/>
      <c r="S6" s="3"/>
    </row>
    <row r="7" spans="1:81" ht="90.75" customHeight="1" x14ac:dyDescent="0.45">
      <c r="A7" s="162">
        <v>48</v>
      </c>
      <c r="B7" s="241" t="s">
        <v>356</v>
      </c>
      <c r="C7" s="209" t="s">
        <v>55</v>
      </c>
      <c r="D7" s="138" t="s">
        <v>32</v>
      </c>
      <c r="E7" s="140" t="s">
        <v>503</v>
      </c>
      <c r="F7" s="51" t="s">
        <v>3</v>
      </c>
      <c r="G7" s="136">
        <v>10</v>
      </c>
      <c r="H7" s="137">
        <f t="shared" si="0"/>
        <v>5</v>
      </c>
      <c r="I7" s="52"/>
      <c r="R7" s="3"/>
      <c r="S7" s="3"/>
    </row>
    <row r="8" spans="1:81" s="122" customFormat="1" ht="129.75" customHeight="1" x14ac:dyDescent="0.45">
      <c r="A8" s="162">
        <v>49</v>
      </c>
      <c r="B8" s="241">
        <v>5.22</v>
      </c>
      <c r="C8" s="257" t="s">
        <v>519</v>
      </c>
      <c r="D8" s="138" t="s">
        <v>32</v>
      </c>
      <c r="E8" s="140" t="s">
        <v>503</v>
      </c>
      <c r="F8" s="51" t="s">
        <v>3</v>
      </c>
      <c r="G8" s="136">
        <v>10</v>
      </c>
      <c r="H8" s="137">
        <f t="shared" si="0"/>
        <v>5</v>
      </c>
      <c r="I8" s="52"/>
      <c r="R8" s="3"/>
      <c r="S8" s="3"/>
    </row>
    <row r="9" spans="1:81" s="122" customFormat="1" ht="129.75" customHeight="1" x14ac:dyDescent="0.45">
      <c r="A9" s="162">
        <v>50</v>
      </c>
      <c r="B9" s="241" t="s">
        <v>472</v>
      </c>
      <c r="C9" s="257" t="s">
        <v>507</v>
      </c>
      <c r="D9" s="138" t="s">
        <v>32</v>
      </c>
      <c r="E9" s="140" t="s">
        <v>503</v>
      </c>
      <c r="F9" s="51" t="s">
        <v>3</v>
      </c>
      <c r="G9" s="136">
        <v>11</v>
      </c>
      <c r="H9" s="137">
        <f t="shared" ref="H9" si="1">IF(F9="Yes",10,IF(F9="Partial",5,IF(F9="No",1,IF(F9="Comp. Control",10,IF(F9="","",)))))</f>
        <v>5</v>
      </c>
      <c r="I9" s="52"/>
      <c r="R9" s="3"/>
      <c r="S9" s="3"/>
    </row>
    <row r="10" spans="1:81" ht="96" customHeight="1" x14ac:dyDescent="0.45">
      <c r="A10" s="162">
        <v>51</v>
      </c>
      <c r="B10" s="241">
        <v>5.29</v>
      </c>
      <c r="C10" s="209" t="s">
        <v>357</v>
      </c>
      <c r="D10" s="138" t="s">
        <v>32</v>
      </c>
      <c r="E10" s="140" t="s">
        <v>503</v>
      </c>
      <c r="F10" s="51" t="s">
        <v>0</v>
      </c>
      <c r="G10" s="136">
        <v>5</v>
      </c>
      <c r="H10" s="137">
        <f t="shared" ref="H10" si="2">IF(F10="Yes",5,IF(F10="Partial",3,IF(F10="No",1,IF(F10="Comp. Control",5,IF(F10="","",)))))</f>
        <v>5</v>
      </c>
      <c r="I10" s="54"/>
    </row>
    <row r="11" spans="1:81" ht="122.25" customHeight="1" x14ac:dyDescent="0.45">
      <c r="A11" s="162">
        <v>52</v>
      </c>
      <c r="B11" s="241">
        <v>5.3</v>
      </c>
      <c r="C11" s="209" t="s">
        <v>56</v>
      </c>
      <c r="D11" s="138" t="s">
        <v>33</v>
      </c>
      <c r="E11" s="140" t="s">
        <v>503</v>
      </c>
      <c r="F11" s="51" t="s">
        <v>0</v>
      </c>
      <c r="G11" s="136">
        <v>10</v>
      </c>
      <c r="H11" s="137">
        <f t="shared" si="0"/>
        <v>10</v>
      </c>
      <c r="I11" s="52"/>
      <c r="R11" s="3"/>
      <c r="S11" s="3"/>
    </row>
    <row r="12" spans="1:81" ht="202.5" x14ac:dyDescent="0.45">
      <c r="A12" s="162">
        <v>53</v>
      </c>
      <c r="B12" s="241" t="s">
        <v>345</v>
      </c>
      <c r="C12" s="209" t="s">
        <v>57</v>
      </c>
      <c r="D12" s="138" t="s">
        <v>33</v>
      </c>
      <c r="E12" s="140" t="s">
        <v>503</v>
      </c>
      <c r="F12" s="51" t="s">
        <v>3</v>
      </c>
      <c r="G12" s="136">
        <v>10</v>
      </c>
      <c r="H12" s="137">
        <f t="shared" si="0"/>
        <v>5</v>
      </c>
      <c r="I12" s="52" t="s">
        <v>308</v>
      </c>
      <c r="R12" s="3"/>
      <c r="S12" s="3"/>
    </row>
    <row r="13" spans="1:81" ht="40.5" x14ac:dyDescent="0.45">
      <c r="A13" s="162">
        <v>54</v>
      </c>
      <c r="B13" s="241" t="s">
        <v>346</v>
      </c>
      <c r="C13" s="209" t="s">
        <v>58</v>
      </c>
      <c r="D13" s="138" t="s">
        <v>33</v>
      </c>
      <c r="E13" s="140" t="s">
        <v>503</v>
      </c>
      <c r="F13" s="51" t="s">
        <v>3</v>
      </c>
      <c r="G13" s="136">
        <v>10</v>
      </c>
      <c r="H13" s="137">
        <f t="shared" si="0"/>
        <v>5</v>
      </c>
      <c r="I13" s="52"/>
      <c r="R13" s="3"/>
      <c r="S13" s="3"/>
    </row>
    <row r="14" spans="1:81" ht="228.75" customHeight="1" x14ac:dyDescent="0.45">
      <c r="A14" s="162">
        <v>55</v>
      </c>
      <c r="B14" s="241" t="s">
        <v>347</v>
      </c>
      <c r="C14" s="209" t="s">
        <v>59</v>
      </c>
      <c r="D14" s="138" t="s">
        <v>33</v>
      </c>
      <c r="E14" s="140" t="s">
        <v>503</v>
      </c>
      <c r="F14" s="51" t="s">
        <v>3</v>
      </c>
      <c r="G14" s="136">
        <v>10</v>
      </c>
      <c r="H14" s="137">
        <f t="shared" si="0"/>
        <v>5</v>
      </c>
      <c r="I14" s="54"/>
      <c r="R14" s="3"/>
      <c r="S14" s="3"/>
    </row>
    <row r="15" spans="1:81" ht="216" x14ac:dyDescent="0.45">
      <c r="A15" s="162">
        <v>56</v>
      </c>
      <c r="B15" s="241" t="s">
        <v>348</v>
      </c>
      <c r="C15" s="209" t="s">
        <v>60</v>
      </c>
      <c r="D15" s="138" t="s">
        <v>33</v>
      </c>
      <c r="E15" s="140" t="s">
        <v>503</v>
      </c>
      <c r="F15" s="51" t="s">
        <v>3</v>
      </c>
      <c r="G15" s="136">
        <v>10</v>
      </c>
      <c r="H15" s="137">
        <f>IF(F15="Yes",10,IF(F15="Partial",5,IF(F15="No",1,IF(F15="Comp. Control",10,IF(F15="","",)))))</f>
        <v>5</v>
      </c>
      <c r="I15" s="54"/>
      <c r="R15" s="3"/>
      <c r="S15" s="3"/>
    </row>
    <row r="16" spans="1:81" ht="213.75" customHeight="1" x14ac:dyDescent="0.45">
      <c r="A16" s="162">
        <v>57</v>
      </c>
      <c r="B16" s="241">
        <v>5.5</v>
      </c>
      <c r="C16" s="209" t="s">
        <v>61</v>
      </c>
      <c r="D16" s="138" t="s">
        <v>36</v>
      </c>
      <c r="E16" s="140" t="s">
        <v>503</v>
      </c>
      <c r="F16" s="51" t="s">
        <v>0</v>
      </c>
      <c r="G16" s="136">
        <v>5</v>
      </c>
      <c r="H16" s="137">
        <f t="shared" ref="H16" si="3">IF(F16="Yes",5,IF(F16="Partial",3,IF(F16="No",1,IF(F16="Comp. Control",5,IF(F16="","",)))))</f>
        <v>5</v>
      </c>
      <c r="I16" s="197" t="s">
        <v>508</v>
      </c>
      <c r="R16" s="3"/>
      <c r="S16" s="3"/>
    </row>
    <row r="17" spans="1:19" ht="63.75" customHeight="1" x14ac:dyDescent="0.45">
      <c r="A17" s="162">
        <v>58</v>
      </c>
      <c r="B17" s="241" t="s">
        <v>350</v>
      </c>
      <c r="C17" s="209" t="s">
        <v>351</v>
      </c>
      <c r="D17" s="138" t="s">
        <v>36</v>
      </c>
      <c r="E17" s="140" t="s">
        <v>503</v>
      </c>
      <c r="F17" s="51" t="s">
        <v>0</v>
      </c>
      <c r="G17" s="136">
        <v>6</v>
      </c>
      <c r="H17" s="137">
        <f t="shared" ref="H17" si="4">IF(F17="Yes",5,IF(F17="Partial",3,IF(F17="No",1,IF(F17="Comp. Control",5,IF(F17="","",)))))</f>
        <v>5</v>
      </c>
      <c r="I17" s="197"/>
      <c r="R17" s="3"/>
      <c r="S17" s="3"/>
    </row>
    <row r="18" spans="1:19" ht="72.75" customHeight="1" x14ac:dyDescent="0.45">
      <c r="A18" s="162">
        <v>59</v>
      </c>
      <c r="B18" s="241">
        <v>5.8</v>
      </c>
      <c r="C18" s="209" t="s">
        <v>349</v>
      </c>
      <c r="D18" s="138" t="s">
        <v>36</v>
      </c>
      <c r="E18" s="140" t="s">
        <v>503</v>
      </c>
      <c r="F18" s="51" t="s">
        <v>0</v>
      </c>
      <c r="G18" s="136">
        <v>5</v>
      </c>
      <c r="H18" s="137">
        <f t="shared" ref="H18:H25" si="5">IF(F18="Yes",5,IF(F18="Partial",3,IF(F18="No",1,IF(F18="Comp. Control",5,IF(F18="","",)))))</f>
        <v>5</v>
      </c>
      <c r="I18" s="54"/>
      <c r="R18" s="3"/>
      <c r="S18" s="3"/>
    </row>
    <row r="19" spans="1:19" ht="32.450000000000003" customHeight="1" x14ac:dyDescent="0.45">
      <c r="A19" s="162">
        <v>60</v>
      </c>
      <c r="B19" s="241" t="s">
        <v>352</v>
      </c>
      <c r="C19" s="209" t="s">
        <v>62</v>
      </c>
      <c r="D19" s="138" t="s">
        <v>36</v>
      </c>
      <c r="E19" s="140" t="s">
        <v>503</v>
      </c>
      <c r="F19" s="51" t="s">
        <v>0</v>
      </c>
      <c r="G19" s="136">
        <v>5</v>
      </c>
      <c r="H19" s="137">
        <f t="shared" si="5"/>
        <v>5</v>
      </c>
      <c r="I19" s="54"/>
      <c r="R19" s="3"/>
      <c r="S19" s="3"/>
    </row>
    <row r="20" spans="1:19" ht="67.5" x14ac:dyDescent="0.45">
      <c r="A20" s="162">
        <v>61</v>
      </c>
      <c r="B20" s="241" t="s">
        <v>353</v>
      </c>
      <c r="C20" s="209" t="s">
        <v>63</v>
      </c>
      <c r="D20" s="138" t="s">
        <v>36</v>
      </c>
      <c r="E20" s="140" t="s">
        <v>503</v>
      </c>
      <c r="F20" s="51" t="s">
        <v>0</v>
      </c>
      <c r="G20" s="136">
        <v>5</v>
      </c>
      <c r="H20" s="137">
        <f t="shared" si="5"/>
        <v>5</v>
      </c>
      <c r="I20" s="54"/>
      <c r="R20" s="3"/>
      <c r="S20" s="3"/>
    </row>
    <row r="21" spans="1:19" ht="51.75" customHeight="1" x14ac:dyDescent="0.45">
      <c r="A21" s="162">
        <v>62</v>
      </c>
      <c r="B21" s="241">
        <v>5.6</v>
      </c>
      <c r="C21" s="209" t="s">
        <v>354</v>
      </c>
      <c r="D21" s="138" t="s">
        <v>31</v>
      </c>
      <c r="E21" s="140" t="s">
        <v>503</v>
      </c>
      <c r="F21" s="51" t="s">
        <v>0</v>
      </c>
      <c r="G21" s="136">
        <v>5</v>
      </c>
      <c r="H21" s="137">
        <f t="shared" si="5"/>
        <v>5</v>
      </c>
      <c r="I21" s="54"/>
    </row>
    <row r="22" spans="1:19" ht="49.5" customHeight="1" x14ac:dyDescent="0.45">
      <c r="A22" s="162">
        <v>63</v>
      </c>
      <c r="B22" s="241">
        <v>5.14</v>
      </c>
      <c r="C22" s="209" t="s">
        <v>64</v>
      </c>
      <c r="D22" s="138" t="s">
        <v>31</v>
      </c>
      <c r="E22" s="140" t="s">
        <v>503</v>
      </c>
      <c r="F22" s="51" t="s">
        <v>0</v>
      </c>
      <c r="G22" s="136">
        <v>5</v>
      </c>
      <c r="H22" s="137">
        <f t="shared" si="5"/>
        <v>5</v>
      </c>
      <c r="I22" s="54"/>
    </row>
    <row r="23" spans="1:19" ht="57.75" customHeight="1" x14ac:dyDescent="0.45">
      <c r="A23" s="162">
        <v>64</v>
      </c>
      <c r="B23" s="241" t="s">
        <v>355</v>
      </c>
      <c r="C23" s="209" t="s">
        <v>65</v>
      </c>
      <c r="D23" s="138" t="s">
        <v>31</v>
      </c>
      <c r="E23" s="140" t="s">
        <v>503</v>
      </c>
      <c r="F23" s="51" t="s">
        <v>0</v>
      </c>
      <c r="G23" s="136">
        <v>5</v>
      </c>
      <c r="H23" s="137">
        <f t="shared" si="5"/>
        <v>5</v>
      </c>
      <c r="I23" s="54"/>
    </row>
    <row r="24" spans="1:19" s="122" customFormat="1" ht="57.75" customHeight="1" x14ac:dyDescent="0.45">
      <c r="A24" s="162">
        <v>65</v>
      </c>
      <c r="B24" s="241">
        <v>5.15</v>
      </c>
      <c r="C24" s="257" t="s">
        <v>471</v>
      </c>
      <c r="D24" s="138" t="s">
        <v>31</v>
      </c>
      <c r="E24" s="140" t="s">
        <v>503</v>
      </c>
      <c r="F24" s="51" t="s">
        <v>0</v>
      </c>
      <c r="G24" s="136">
        <v>6</v>
      </c>
      <c r="H24" s="137">
        <f t="shared" ref="H24" si="6">IF(F24="Yes",5,IF(F24="Partial",3,IF(F24="No",1,IF(F24="Comp. Control",5,IF(F24="","",)))))</f>
        <v>5</v>
      </c>
      <c r="I24" s="54"/>
    </row>
    <row r="25" spans="1:19" ht="53.25" customHeight="1" thickBot="1" x14ac:dyDescent="0.5">
      <c r="A25" s="162">
        <v>66</v>
      </c>
      <c r="B25" s="241">
        <v>5.16</v>
      </c>
      <c r="C25" s="211" t="s">
        <v>66</v>
      </c>
      <c r="D25" s="57" t="s">
        <v>31</v>
      </c>
      <c r="E25" s="262" t="s">
        <v>503</v>
      </c>
      <c r="F25" s="212" t="s">
        <v>0</v>
      </c>
      <c r="G25" s="58">
        <v>5</v>
      </c>
      <c r="H25" s="59">
        <f t="shared" si="5"/>
        <v>5</v>
      </c>
      <c r="I25" s="213"/>
    </row>
    <row r="26" spans="1:19" ht="5.25" customHeight="1" x14ac:dyDescent="0.45">
      <c r="A26" s="120"/>
      <c r="B26" s="121"/>
      <c r="C26" s="16"/>
      <c r="D26" s="16"/>
      <c r="E26" s="16"/>
      <c r="F26" s="16"/>
      <c r="G26" s="16"/>
      <c r="H26" s="16"/>
      <c r="I26" s="17"/>
    </row>
    <row r="27" spans="1:19" ht="28.5" x14ac:dyDescent="0.45">
      <c r="A27" s="430"/>
      <c r="B27" s="455"/>
      <c r="C27" s="33"/>
      <c r="D27" s="34" t="s">
        <v>13</v>
      </c>
      <c r="E27" s="35" t="s">
        <v>12</v>
      </c>
      <c r="F27" s="36" t="s">
        <v>15</v>
      </c>
      <c r="G27" s="417"/>
      <c r="H27" s="418"/>
      <c r="I27" s="419"/>
    </row>
    <row r="28" spans="1:19" ht="5.25" customHeight="1" x14ac:dyDescent="0.45">
      <c r="A28" s="445"/>
      <c r="B28" s="455"/>
      <c r="C28" s="184" t="s">
        <v>35</v>
      </c>
      <c r="D28" s="190" t="s">
        <v>38</v>
      </c>
      <c r="E28" s="186" t="s">
        <v>38</v>
      </c>
      <c r="F28" s="191"/>
      <c r="G28" s="420"/>
      <c r="H28" s="418"/>
      <c r="I28" s="419"/>
    </row>
    <row r="29" spans="1:19" x14ac:dyDescent="0.45">
      <c r="A29" s="445"/>
      <c r="B29" s="455"/>
      <c r="C29" s="26" t="s">
        <v>33</v>
      </c>
      <c r="D29" s="128">
        <f>SUM(H11:H15)</f>
        <v>30</v>
      </c>
      <c r="E29" s="128">
        <v>50</v>
      </c>
      <c r="F29" s="10">
        <f>SUM(D29/E29)</f>
        <v>0.6</v>
      </c>
      <c r="G29" s="420"/>
      <c r="H29" s="418"/>
      <c r="I29" s="419"/>
    </row>
    <row r="30" spans="1:19" x14ac:dyDescent="0.45">
      <c r="A30" s="445"/>
      <c r="B30" s="455"/>
      <c r="C30" s="26" t="s">
        <v>34</v>
      </c>
      <c r="D30" s="128">
        <f xml:space="preserve"> SUM(H4:H10)</f>
        <v>40</v>
      </c>
      <c r="E30" s="128">
        <v>70</v>
      </c>
      <c r="F30" s="10">
        <f>SUM(D30/E30)</f>
        <v>0.5714285714285714</v>
      </c>
      <c r="G30" s="420"/>
      <c r="H30" s="418"/>
      <c r="I30" s="419"/>
    </row>
    <row r="31" spans="1:19" x14ac:dyDescent="0.45">
      <c r="A31" s="445"/>
      <c r="B31" s="455"/>
      <c r="C31" s="26" t="s">
        <v>36</v>
      </c>
      <c r="D31" s="128">
        <f>SUM(H16:H20)</f>
        <v>25</v>
      </c>
      <c r="E31" s="27">
        <v>25</v>
      </c>
      <c r="F31" s="10">
        <f>SUM(D31/E31)</f>
        <v>1</v>
      </c>
      <c r="G31" s="420"/>
      <c r="H31" s="418"/>
      <c r="I31" s="419"/>
    </row>
    <row r="32" spans="1:19" x14ac:dyDescent="0.45">
      <c r="A32" s="445"/>
      <c r="B32" s="455"/>
      <c r="C32" s="26" t="s">
        <v>31</v>
      </c>
      <c r="D32" s="128">
        <f>SUM(H21:H25)</f>
        <v>25</v>
      </c>
      <c r="E32" s="128">
        <v>25</v>
      </c>
      <c r="F32" s="10">
        <f>SUM(D32/E32)</f>
        <v>1</v>
      </c>
      <c r="G32" s="420"/>
      <c r="H32" s="418"/>
      <c r="I32" s="419"/>
    </row>
    <row r="33" spans="1:9" ht="3" customHeight="1" x14ac:dyDescent="0.45">
      <c r="A33" s="445"/>
      <c r="B33" s="455"/>
      <c r="C33" s="406"/>
      <c r="D33" s="407"/>
      <c r="E33" s="407"/>
      <c r="F33" s="408"/>
      <c r="G33" s="420"/>
      <c r="H33" s="418"/>
      <c r="I33" s="419"/>
    </row>
    <row r="34" spans="1:9" ht="21.75" customHeight="1" thickBot="1" x14ac:dyDescent="0.5">
      <c r="A34" s="445"/>
      <c r="B34" s="455"/>
      <c r="C34" s="32" t="s">
        <v>14</v>
      </c>
      <c r="D34" s="30">
        <f>SUM(D28:D32)</f>
        <v>120</v>
      </c>
      <c r="E34" s="31">
        <f>SUM(G4:G25)</f>
        <v>169</v>
      </c>
      <c r="F34" s="12">
        <f>SUM(D34/E34)</f>
        <v>0.7100591715976331</v>
      </c>
      <c r="G34" s="420"/>
      <c r="H34" s="418"/>
      <c r="I34" s="419"/>
    </row>
    <row r="35" spans="1:9" ht="3.75" customHeight="1" thickBot="1" x14ac:dyDescent="0.5">
      <c r="A35" s="446"/>
      <c r="B35" s="456"/>
      <c r="C35" s="18"/>
      <c r="D35" s="18"/>
      <c r="E35" s="18"/>
      <c r="F35" s="18"/>
      <c r="G35" s="452"/>
      <c r="H35" s="441"/>
      <c r="I35" s="442"/>
    </row>
  </sheetData>
  <sheetProtection selectLockedCells="1"/>
  <dataConsolidate/>
  <mergeCells count="5">
    <mergeCell ref="A1:E2"/>
    <mergeCell ref="F1:I2"/>
    <mergeCell ref="C33:F33"/>
    <mergeCell ref="G27:I35"/>
    <mergeCell ref="A27:B35"/>
  </mergeCells>
  <conditionalFormatting sqref="H14:H15 H4:H12">
    <cfRule type="colorScale" priority="41">
      <colorScale>
        <cfvo type="num" val="1"/>
        <cfvo type="num" val="5"/>
        <cfvo type="num" val="10"/>
        <color rgb="FFFF0000"/>
        <color rgb="FFFFC000"/>
        <color theme="6" tint="-0.249977111117893"/>
      </colorScale>
    </cfRule>
  </conditionalFormatting>
  <conditionalFormatting sqref="F32">
    <cfRule type="cellIs" dxfId="74" priority="38" operator="between">
      <formula>0.71</formula>
      <formula>0.89</formula>
    </cfRule>
    <cfRule type="cellIs" dxfId="73" priority="39" operator="between">
      <formula>0.01</formula>
      <formula>0.7</formula>
    </cfRule>
    <cfRule type="cellIs" dxfId="72" priority="40" operator="greaterThanOrEqual">
      <formula>0.9</formula>
    </cfRule>
  </conditionalFormatting>
  <conditionalFormatting sqref="F34">
    <cfRule type="cellIs" dxfId="71" priority="32" operator="between">
      <formula>0.71</formula>
      <formula>0.89</formula>
    </cfRule>
    <cfRule type="cellIs" dxfId="70" priority="33" operator="between">
      <formula>0.01</formula>
      <formula>0.7</formula>
    </cfRule>
    <cfRule type="cellIs" dxfId="69" priority="34" operator="greaterThanOrEqual">
      <formula>0.9</formula>
    </cfRule>
  </conditionalFormatting>
  <conditionalFormatting sqref="H13">
    <cfRule type="colorScale" priority="29">
      <colorScale>
        <cfvo type="num" val="1"/>
        <cfvo type="num" val="5"/>
        <cfvo type="num" val="10"/>
        <color rgb="FFFF0000"/>
        <color rgb="FFFFC000"/>
        <color theme="6" tint="-0.249977111117893"/>
      </colorScale>
    </cfRule>
  </conditionalFormatting>
  <conditionalFormatting sqref="F28">
    <cfRule type="cellIs" dxfId="68" priority="20" operator="between">
      <formula>0.71</formula>
      <formula>0.89</formula>
    </cfRule>
    <cfRule type="cellIs" dxfId="67" priority="21" operator="between">
      <formula>0.01</formula>
      <formula>0.7</formula>
    </cfRule>
    <cfRule type="cellIs" dxfId="66" priority="22" operator="greaterThanOrEqual">
      <formula>0.9</formula>
    </cfRule>
  </conditionalFormatting>
  <conditionalFormatting sqref="H18">
    <cfRule type="colorScale" priority="18">
      <colorScale>
        <cfvo type="num" val="1"/>
        <cfvo type="num" val="3"/>
        <cfvo type="num" val="5"/>
        <color rgb="FFFF0000"/>
        <color rgb="FFFFC000"/>
        <color theme="6" tint="-0.249977111117893"/>
      </colorScale>
    </cfRule>
  </conditionalFormatting>
  <conditionalFormatting sqref="H19">
    <cfRule type="colorScale" priority="17">
      <colorScale>
        <cfvo type="num" val="1"/>
        <cfvo type="num" val="3"/>
        <cfvo type="num" val="5"/>
        <color rgb="FFFF0000"/>
        <color rgb="FFFFC000"/>
        <color theme="6" tint="-0.249977111117893"/>
      </colorScale>
    </cfRule>
  </conditionalFormatting>
  <conditionalFormatting sqref="H20">
    <cfRule type="colorScale" priority="16">
      <colorScale>
        <cfvo type="num" val="1"/>
        <cfvo type="num" val="3"/>
        <cfvo type="num" val="5"/>
        <color rgb="FFFF0000"/>
        <color rgb="FFFFC000"/>
        <color theme="6" tint="-0.249977111117893"/>
      </colorScale>
    </cfRule>
  </conditionalFormatting>
  <conditionalFormatting sqref="H21">
    <cfRule type="colorScale" priority="15">
      <colorScale>
        <cfvo type="num" val="1"/>
        <cfvo type="num" val="3"/>
        <cfvo type="num" val="5"/>
        <color rgb="FFFF0000"/>
        <color rgb="FFFFC000"/>
        <color theme="6" tint="-0.249977111117893"/>
      </colorScale>
    </cfRule>
  </conditionalFormatting>
  <conditionalFormatting sqref="H22">
    <cfRule type="colorScale" priority="14">
      <colorScale>
        <cfvo type="num" val="1"/>
        <cfvo type="num" val="3"/>
        <cfvo type="num" val="5"/>
        <color rgb="FFFF0000"/>
        <color rgb="FFFFC000"/>
        <color theme="6" tint="-0.249977111117893"/>
      </colorScale>
    </cfRule>
  </conditionalFormatting>
  <conditionalFormatting sqref="H23:H24">
    <cfRule type="colorScale" priority="13">
      <colorScale>
        <cfvo type="num" val="1"/>
        <cfvo type="num" val="3"/>
        <cfvo type="num" val="5"/>
        <color rgb="FFFF0000"/>
        <color rgb="FFFFC000"/>
        <color theme="6" tint="-0.249977111117893"/>
      </colorScale>
    </cfRule>
  </conditionalFormatting>
  <conditionalFormatting sqref="H25">
    <cfRule type="colorScale" priority="12">
      <colorScale>
        <cfvo type="num" val="1"/>
        <cfvo type="num" val="3"/>
        <cfvo type="num" val="5"/>
        <color rgb="FFFF0000"/>
        <color rgb="FFFFC000"/>
        <color theme="6" tint="-0.249977111117893"/>
      </colorScale>
    </cfRule>
  </conditionalFormatting>
  <conditionalFormatting sqref="F31">
    <cfRule type="cellIs" dxfId="65" priority="9" operator="between">
      <formula>0.71</formula>
      <formula>0.89</formula>
    </cfRule>
    <cfRule type="cellIs" dxfId="64" priority="10" operator="between">
      <formula>0.01</formula>
      <formula>0.7</formula>
    </cfRule>
    <cfRule type="cellIs" dxfId="63" priority="11" operator="greaterThanOrEqual">
      <formula>0.9</formula>
    </cfRule>
  </conditionalFormatting>
  <conditionalFormatting sqref="H16:H17">
    <cfRule type="colorScale" priority="8">
      <colorScale>
        <cfvo type="num" val="1"/>
        <cfvo type="num" val="3"/>
        <cfvo type="num" val="5"/>
        <color rgb="FFFF0000"/>
        <color rgb="FFFFC000"/>
        <color theme="6" tint="-0.249977111117893"/>
      </colorScale>
    </cfRule>
  </conditionalFormatting>
  <conditionalFormatting sqref="H10">
    <cfRule type="colorScale" priority="7">
      <colorScale>
        <cfvo type="num" val="1"/>
        <cfvo type="num" val="3"/>
        <cfvo type="num" val="5"/>
        <color rgb="FFFF0000"/>
        <color rgb="FFFFC000"/>
        <color theme="6" tint="-0.249977111117893"/>
      </colorScale>
    </cfRule>
  </conditionalFormatting>
  <conditionalFormatting sqref="F29">
    <cfRule type="cellIs" dxfId="62" priority="4" operator="between">
      <formula>0.71</formula>
      <formula>0.89</formula>
    </cfRule>
    <cfRule type="cellIs" dxfId="61" priority="5" operator="between">
      <formula>0.01</formula>
      <formula>0.7</formula>
    </cfRule>
    <cfRule type="cellIs" dxfId="60" priority="6" operator="greaterThanOrEqual">
      <formula>0.9</formula>
    </cfRule>
  </conditionalFormatting>
  <conditionalFormatting sqref="F30">
    <cfRule type="cellIs" dxfId="59" priority="1" operator="between">
      <formula>0.71</formula>
      <formula>0.89</formula>
    </cfRule>
    <cfRule type="cellIs" dxfId="58" priority="2" operator="between">
      <formula>0.01</formula>
      <formula>0.7</formula>
    </cfRule>
    <cfRule type="cellIs" dxfId="57" priority="3" operator="greaterThanOrEqual">
      <formula>0.9</formula>
    </cfRule>
  </conditionalFormatting>
  <dataValidations count="4">
    <dataValidation showInputMessage="1" showErrorMessage="1" error="Manual entry is prohibited. Select from the drop down list." sqref="H4:H25" xr:uid="{2D624E43-6C1C-41BA-9797-A7FA11313691}"/>
    <dataValidation type="list" showInputMessage="1" showErrorMessage="1" error="Select answer from drop down list." sqref="F4:F25" xr:uid="{9CB0A360-1BCF-4A4A-947D-B4C9A4C60408}">
      <formula1>$CC$1:$CC$4</formula1>
    </dataValidation>
    <dataValidation showInputMessage="1" showErrorMessage="1" error="Select answer from drop down list." sqref="G4:G25" xr:uid="{9F974716-D81C-41AD-B13E-BFAD967C6627}"/>
    <dataValidation type="list" allowBlank="1" showInputMessage="1" showErrorMessage="1" sqref="E4:E25" xr:uid="{FA2A08F5-8E2C-4285-BBF4-65555A6251AC}">
      <formula1>"Reviewed, Obtained Copies, Observed (Tour), Explanation (Interview)"</formula1>
    </dataValidation>
  </dataValidations>
  <pageMargins left="0.25" right="0.25"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9B9D1-B2F6-45FE-9D97-8716D78BD06A}">
  <sheetPr>
    <tabColor theme="8" tint="-0.249977111117893"/>
  </sheetPr>
  <dimension ref="A1:I33"/>
  <sheetViews>
    <sheetView zoomScale="80" zoomScaleNormal="80" workbookViewId="0">
      <selection activeCell="C20" sqref="C20"/>
    </sheetView>
  </sheetViews>
  <sheetFormatPr defaultRowHeight="14.25" x14ac:dyDescent="0.45"/>
  <cols>
    <col min="1" max="1" width="3.1328125" style="9" customWidth="1"/>
    <col min="2" max="2" width="5.73046875" style="9" customWidth="1"/>
    <col min="3" max="3" width="36.86328125" style="1" customWidth="1"/>
    <col min="4" max="4" width="11.3984375" style="1" customWidth="1"/>
    <col min="5" max="5" width="20.73046875" style="1" customWidth="1"/>
    <col min="6" max="6" width="11.3984375" customWidth="1"/>
    <col min="7" max="7" width="9.265625" customWidth="1"/>
    <col min="8" max="8" width="7.73046875" customWidth="1"/>
    <col min="9" max="9" width="25.59765625" customWidth="1"/>
  </cols>
  <sheetData>
    <row r="1" spans="1:9" ht="22.9" customHeight="1" x14ac:dyDescent="0.45">
      <c r="A1" s="457" t="s">
        <v>130</v>
      </c>
      <c r="B1" s="458"/>
      <c r="C1" s="459"/>
      <c r="D1" s="459"/>
      <c r="E1" s="460"/>
      <c r="F1" s="486" t="s">
        <v>517</v>
      </c>
      <c r="G1" s="487"/>
      <c r="H1" s="487"/>
      <c r="I1" s="488"/>
    </row>
    <row r="2" spans="1:9" ht="51" customHeight="1" thickBot="1" x14ac:dyDescent="0.5">
      <c r="A2" s="461"/>
      <c r="B2" s="462"/>
      <c r="C2" s="463"/>
      <c r="D2" s="463"/>
      <c r="E2" s="464"/>
      <c r="F2" s="489"/>
      <c r="G2" s="489"/>
      <c r="H2" s="489"/>
      <c r="I2" s="490"/>
    </row>
    <row r="3" spans="1:9" s="14" customFormat="1" ht="58.15" customHeight="1" thickBot="1" x14ac:dyDescent="0.5">
      <c r="A3" s="108" t="s">
        <v>306</v>
      </c>
      <c r="B3" s="109" t="s">
        <v>464</v>
      </c>
      <c r="C3" s="76" t="s">
        <v>2</v>
      </c>
      <c r="D3" s="76" t="s">
        <v>6</v>
      </c>
      <c r="E3" s="179" t="s">
        <v>501</v>
      </c>
      <c r="F3" s="76"/>
      <c r="G3" s="77" t="s">
        <v>11</v>
      </c>
      <c r="H3" s="76" t="s">
        <v>7</v>
      </c>
      <c r="I3" s="78" t="s">
        <v>4</v>
      </c>
    </row>
    <row r="4" spans="1:9" s="125" customFormat="1" ht="141.75" customHeight="1" x14ac:dyDescent="0.45">
      <c r="A4" s="114">
        <v>67</v>
      </c>
      <c r="B4" s="242">
        <v>6.2</v>
      </c>
      <c r="C4" s="204" t="s">
        <v>387</v>
      </c>
      <c r="D4" s="297" t="s">
        <v>35</v>
      </c>
      <c r="E4" s="256" t="s">
        <v>503</v>
      </c>
      <c r="F4" s="298" t="s">
        <v>0</v>
      </c>
      <c r="G4" s="299">
        <v>10</v>
      </c>
      <c r="H4" s="300">
        <f>IF(F4="Yes",10,IF(F4="Partial",5,IF(F4="No",1,IF(F4="Comp. Control",10,IF(F4="","",)))))</f>
        <v>10</v>
      </c>
      <c r="I4" s="208"/>
    </row>
    <row r="5" spans="1:9" s="14" customFormat="1" ht="64.5" customHeight="1" x14ac:dyDescent="0.45">
      <c r="A5" s="114">
        <v>68</v>
      </c>
      <c r="B5" s="242" t="s">
        <v>388</v>
      </c>
      <c r="C5" s="209" t="s">
        <v>82</v>
      </c>
      <c r="D5" s="8" t="s">
        <v>35</v>
      </c>
      <c r="E5" s="140" t="s">
        <v>503</v>
      </c>
      <c r="F5" s="221" t="s">
        <v>5</v>
      </c>
      <c r="G5" s="222">
        <v>10</v>
      </c>
      <c r="H5" s="223">
        <f>IF(F5="Yes",10,IF(F5="Partial",5,IF(F5="No",1,IF(F5="Comp. Control",10,IF(F5="","",)))))</f>
        <v>10</v>
      </c>
      <c r="I5" s="53"/>
    </row>
    <row r="6" spans="1:9" ht="68.25" customHeight="1" x14ac:dyDescent="0.45">
      <c r="A6" s="114">
        <v>69</v>
      </c>
      <c r="B6" s="243">
        <v>6.5</v>
      </c>
      <c r="C6" s="209" t="s">
        <v>386</v>
      </c>
      <c r="D6" s="8" t="s">
        <v>53</v>
      </c>
      <c r="E6" s="140" t="s">
        <v>503</v>
      </c>
      <c r="F6" s="221" t="s">
        <v>0</v>
      </c>
      <c r="G6" s="222">
        <v>10</v>
      </c>
      <c r="H6" s="223">
        <f>IF(F6="Yes",10,IF(F6="Partial",5,IF(F6="No",1,IF(F6="Comp. Control",10,IF(F6="","",)))))</f>
        <v>10</v>
      </c>
      <c r="I6" s="141"/>
    </row>
    <row r="7" spans="1:9" ht="60" customHeight="1" x14ac:dyDescent="0.45">
      <c r="A7" s="114">
        <v>70</v>
      </c>
      <c r="B7" s="244">
        <v>6.1</v>
      </c>
      <c r="C7" s="209" t="s">
        <v>83</v>
      </c>
      <c r="D7" s="8" t="s">
        <v>33</v>
      </c>
      <c r="E7" s="140" t="s">
        <v>503</v>
      </c>
      <c r="F7" s="221" t="s">
        <v>0</v>
      </c>
      <c r="G7" s="222">
        <v>10</v>
      </c>
      <c r="H7" s="223">
        <f t="shared" ref="H7:H21" si="0">IF(F7="Yes",10,IF(F7="Partial",5,IF(F7="No",1,IF(F7="Comp. Control",10,IF(F7="","",)))))</f>
        <v>10</v>
      </c>
      <c r="I7" s="141"/>
    </row>
    <row r="8" spans="1:9" ht="105" customHeight="1" x14ac:dyDescent="0.45">
      <c r="A8" s="114">
        <v>71</v>
      </c>
      <c r="B8" s="243" t="s">
        <v>358</v>
      </c>
      <c r="C8" s="209" t="s">
        <v>384</v>
      </c>
      <c r="D8" s="8" t="s">
        <v>33</v>
      </c>
      <c r="E8" s="140" t="s">
        <v>503</v>
      </c>
      <c r="F8" s="221" t="s">
        <v>3</v>
      </c>
      <c r="G8" s="222">
        <v>10</v>
      </c>
      <c r="H8" s="223">
        <f t="shared" si="0"/>
        <v>5</v>
      </c>
      <c r="I8" s="141"/>
    </row>
    <row r="9" spans="1:9" ht="58.5" customHeight="1" x14ac:dyDescent="0.45">
      <c r="A9" s="114">
        <v>72</v>
      </c>
      <c r="B9" s="243" t="s">
        <v>359</v>
      </c>
      <c r="C9" s="209" t="s">
        <v>175</v>
      </c>
      <c r="D9" s="8" t="s">
        <v>33</v>
      </c>
      <c r="E9" s="140" t="s">
        <v>503</v>
      </c>
      <c r="F9" s="221" t="s">
        <v>0</v>
      </c>
      <c r="G9" s="222">
        <v>10</v>
      </c>
      <c r="H9" s="223">
        <f t="shared" si="0"/>
        <v>10</v>
      </c>
      <c r="I9" s="141"/>
    </row>
    <row r="10" spans="1:9" ht="49.5" customHeight="1" x14ac:dyDescent="0.45">
      <c r="A10" s="114">
        <v>73</v>
      </c>
      <c r="B10" s="243" t="s">
        <v>360</v>
      </c>
      <c r="C10" s="209" t="s">
        <v>176</v>
      </c>
      <c r="D10" s="8" t="s">
        <v>33</v>
      </c>
      <c r="E10" s="140" t="s">
        <v>503</v>
      </c>
      <c r="F10" s="221" t="s">
        <v>3</v>
      </c>
      <c r="G10" s="222">
        <v>10</v>
      </c>
      <c r="H10" s="223">
        <f t="shared" si="0"/>
        <v>5</v>
      </c>
      <c r="I10" s="141"/>
    </row>
    <row r="11" spans="1:9" ht="36.75" customHeight="1" x14ac:dyDescent="0.45">
      <c r="A11" s="114">
        <v>74</v>
      </c>
      <c r="B11" s="243" t="s">
        <v>380</v>
      </c>
      <c r="C11" s="209" t="s">
        <v>84</v>
      </c>
      <c r="D11" s="8" t="s">
        <v>33</v>
      </c>
      <c r="E11" s="140" t="s">
        <v>503</v>
      </c>
      <c r="F11" s="221" t="s">
        <v>3</v>
      </c>
      <c r="G11" s="222">
        <v>10</v>
      </c>
      <c r="H11" s="223">
        <f t="shared" si="0"/>
        <v>5</v>
      </c>
      <c r="I11" s="141"/>
    </row>
    <row r="12" spans="1:9" ht="89.25" customHeight="1" x14ac:dyDescent="0.45">
      <c r="A12" s="114">
        <v>75</v>
      </c>
      <c r="B12" s="243" t="s">
        <v>381</v>
      </c>
      <c r="C12" s="209" t="s">
        <v>85</v>
      </c>
      <c r="D12" s="8" t="s">
        <v>33</v>
      </c>
      <c r="E12" s="140" t="s">
        <v>503</v>
      </c>
      <c r="F12" s="221" t="s">
        <v>3</v>
      </c>
      <c r="G12" s="222">
        <v>10</v>
      </c>
      <c r="H12" s="223">
        <f t="shared" si="0"/>
        <v>5</v>
      </c>
      <c r="I12" s="141"/>
    </row>
    <row r="13" spans="1:9" ht="223.5" customHeight="1" x14ac:dyDescent="0.45">
      <c r="A13" s="114">
        <v>76</v>
      </c>
      <c r="B13" s="243" t="s">
        <v>382</v>
      </c>
      <c r="C13" s="209" t="s">
        <v>177</v>
      </c>
      <c r="D13" s="8" t="s">
        <v>33</v>
      </c>
      <c r="E13" s="140" t="s">
        <v>503</v>
      </c>
      <c r="F13" s="221" t="s">
        <v>0</v>
      </c>
      <c r="G13" s="222">
        <v>10</v>
      </c>
      <c r="H13" s="223">
        <f t="shared" si="0"/>
        <v>10</v>
      </c>
      <c r="I13" s="141"/>
    </row>
    <row r="14" spans="1:9" s="122" customFormat="1" ht="190.5" customHeight="1" x14ac:dyDescent="0.45">
      <c r="A14" s="114">
        <v>77</v>
      </c>
      <c r="B14" s="243" t="s">
        <v>383</v>
      </c>
      <c r="C14" s="209" t="s">
        <v>453</v>
      </c>
      <c r="D14" s="8" t="s">
        <v>33</v>
      </c>
      <c r="E14" s="140" t="s">
        <v>503</v>
      </c>
      <c r="F14" s="221" t="s">
        <v>3</v>
      </c>
      <c r="G14" s="222">
        <v>10</v>
      </c>
      <c r="H14" s="223">
        <f t="shared" ref="H14" si="1">IF(F14="Yes",10,IF(F14="Partial",5,IF(F14="No",1,IF(F14="Comp. Control",10,IF(F14="","",)))))</f>
        <v>5</v>
      </c>
      <c r="I14" s="141"/>
    </row>
    <row r="15" spans="1:9" s="14" customFormat="1" ht="72.75" customHeight="1" x14ac:dyDescent="0.45">
      <c r="A15" s="114">
        <v>78</v>
      </c>
      <c r="B15" s="242">
        <v>6.1</v>
      </c>
      <c r="C15" s="257" t="s">
        <v>473</v>
      </c>
      <c r="D15" s="8" t="s">
        <v>486</v>
      </c>
      <c r="E15" s="140" t="s">
        <v>503</v>
      </c>
      <c r="F15" s="221" t="s">
        <v>5</v>
      </c>
      <c r="G15" s="222">
        <v>10</v>
      </c>
      <c r="H15" s="223">
        <f>IF(F15="Yes",10,IF(F15="Partial",5,IF(F15="No",1,IF(F15="Comp. Control",10,IF(F15="","",)))))</f>
        <v>10</v>
      </c>
      <c r="I15" s="52"/>
    </row>
    <row r="16" spans="1:9" s="125" customFormat="1" ht="132" customHeight="1" x14ac:dyDescent="0.45">
      <c r="A16" s="114">
        <v>79</v>
      </c>
      <c r="B16" s="242" t="s">
        <v>358</v>
      </c>
      <c r="C16" s="257" t="s">
        <v>509</v>
      </c>
      <c r="D16" s="8" t="s">
        <v>486</v>
      </c>
      <c r="E16" s="140" t="s">
        <v>503</v>
      </c>
      <c r="F16" s="221" t="s">
        <v>5</v>
      </c>
      <c r="G16" s="222">
        <v>11</v>
      </c>
      <c r="H16" s="223">
        <f>IF(F16="Yes",10,IF(F16="Partial",5,IF(F16="No",1,IF(F16="Comp. Control",10,IF(F16="","",)))))</f>
        <v>10</v>
      </c>
      <c r="I16" s="52"/>
    </row>
    <row r="17" spans="1:9" s="125" customFormat="1" ht="66" customHeight="1" x14ac:dyDescent="0.45">
      <c r="A17" s="114">
        <v>80</v>
      </c>
      <c r="B17" s="242" t="s">
        <v>359</v>
      </c>
      <c r="C17" s="257" t="s">
        <v>474</v>
      </c>
      <c r="D17" s="8" t="s">
        <v>486</v>
      </c>
      <c r="E17" s="140" t="s">
        <v>503</v>
      </c>
      <c r="F17" s="221" t="s">
        <v>5</v>
      </c>
      <c r="G17" s="222">
        <v>12</v>
      </c>
      <c r="H17" s="223">
        <f t="shared" ref="H17:H20" si="2">IF(F17="Yes",10,IF(F17="Partial",5,IF(F17="No",1,IF(F17="Comp. Control",10,IF(F17="","",)))))</f>
        <v>10</v>
      </c>
      <c r="I17" s="52"/>
    </row>
    <row r="18" spans="1:9" s="125" customFormat="1" ht="192" customHeight="1" x14ac:dyDescent="0.45">
      <c r="A18" s="114">
        <v>81</v>
      </c>
      <c r="B18" s="242" t="s">
        <v>360</v>
      </c>
      <c r="C18" s="257" t="s">
        <v>510</v>
      </c>
      <c r="D18" s="8" t="s">
        <v>486</v>
      </c>
      <c r="E18" s="140" t="s">
        <v>503</v>
      </c>
      <c r="F18" s="221" t="s">
        <v>5</v>
      </c>
      <c r="G18" s="222">
        <v>13</v>
      </c>
      <c r="H18" s="223">
        <f t="shared" si="2"/>
        <v>10</v>
      </c>
      <c r="I18" s="52"/>
    </row>
    <row r="19" spans="1:9" s="125" customFormat="1" ht="143.25" customHeight="1" x14ac:dyDescent="0.45">
      <c r="A19" s="114">
        <v>82</v>
      </c>
      <c r="B19" s="242" t="s">
        <v>380</v>
      </c>
      <c r="C19" s="257" t="s">
        <v>511</v>
      </c>
      <c r="D19" s="8" t="s">
        <v>486</v>
      </c>
      <c r="E19" s="140" t="s">
        <v>503</v>
      </c>
      <c r="F19" s="221" t="s">
        <v>5</v>
      </c>
      <c r="G19" s="222">
        <v>14</v>
      </c>
      <c r="H19" s="223">
        <f t="shared" si="2"/>
        <v>10</v>
      </c>
      <c r="I19" s="52"/>
    </row>
    <row r="20" spans="1:9" s="125" customFormat="1" ht="197.25" customHeight="1" x14ac:dyDescent="0.45">
      <c r="A20" s="114">
        <v>83</v>
      </c>
      <c r="B20" s="242" t="s">
        <v>381</v>
      </c>
      <c r="C20" s="257" t="s">
        <v>512</v>
      </c>
      <c r="D20" s="8" t="s">
        <v>486</v>
      </c>
      <c r="E20" s="140" t="s">
        <v>503</v>
      </c>
      <c r="F20" s="221" t="s">
        <v>5</v>
      </c>
      <c r="G20" s="222">
        <v>15</v>
      </c>
      <c r="H20" s="223">
        <f t="shared" si="2"/>
        <v>10</v>
      </c>
      <c r="I20" s="52"/>
    </row>
    <row r="21" spans="1:9" s="14" customFormat="1" ht="86.25" customHeight="1" x14ac:dyDescent="0.45">
      <c r="A21" s="114">
        <v>84</v>
      </c>
      <c r="B21" s="242">
        <v>6.6</v>
      </c>
      <c r="C21" s="209" t="s">
        <v>79</v>
      </c>
      <c r="D21" s="8" t="s">
        <v>32</v>
      </c>
      <c r="E21" s="140" t="s">
        <v>503</v>
      </c>
      <c r="F21" s="221" t="s">
        <v>0</v>
      </c>
      <c r="G21" s="222">
        <v>10</v>
      </c>
      <c r="H21" s="223">
        <f t="shared" si="0"/>
        <v>10</v>
      </c>
      <c r="I21" s="53"/>
    </row>
    <row r="22" spans="1:9" s="14" customFormat="1" ht="55.15" customHeight="1" x14ac:dyDescent="0.45">
      <c r="A22" s="114">
        <v>85</v>
      </c>
      <c r="B22" s="242" t="s">
        <v>385</v>
      </c>
      <c r="C22" s="209" t="s">
        <v>80</v>
      </c>
      <c r="D22" s="8" t="s">
        <v>32</v>
      </c>
      <c r="E22" s="140" t="s">
        <v>503</v>
      </c>
      <c r="F22" s="221" t="s">
        <v>3</v>
      </c>
      <c r="G22" s="222">
        <v>5</v>
      </c>
      <c r="H22" s="223">
        <f>IF(F22="Yes",5,IF(F22="Partial",3,IF(F22="No",1,IF(F22="Comp. Control",5,IF(F22="","",)))))</f>
        <v>3</v>
      </c>
      <c r="I22" s="53"/>
    </row>
    <row r="23" spans="1:9" s="14" customFormat="1" ht="243" customHeight="1" thickBot="1" x14ac:dyDescent="0.5">
      <c r="A23" s="114">
        <v>86</v>
      </c>
      <c r="B23" s="245">
        <v>6.7</v>
      </c>
      <c r="C23" s="211" t="s">
        <v>81</v>
      </c>
      <c r="D23" s="303" t="s">
        <v>32</v>
      </c>
      <c r="E23" s="262" t="s">
        <v>503</v>
      </c>
      <c r="F23" s="304" t="s">
        <v>0</v>
      </c>
      <c r="G23" s="305">
        <v>5</v>
      </c>
      <c r="H23" s="306">
        <f>IF(F23="Yes",5,IF(F23="Partial",3,IF(F23="No",1,IF(F23="Comp. Control",5,IF(F23="","",)))))</f>
        <v>5</v>
      </c>
      <c r="I23" s="307"/>
    </row>
    <row r="24" spans="1:9" ht="3.6" customHeight="1" x14ac:dyDescent="0.45">
      <c r="A24" s="491"/>
      <c r="B24" s="492"/>
      <c r="C24" s="476"/>
      <c r="D24" s="476"/>
      <c r="E24" s="476"/>
      <c r="F24" s="476"/>
      <c r="G24" s="476"/>
      <c r="H24" s="476"/>
      <c r="I24" s="477"/>
    </row>
    <row r="25" spans="1:9" ht="28.5" x14ac:dyDescent="0.45">
      <c r="A25" s="493"/>
      <c r="B25" s="473"/>
      <c r="C25" s="38"/>
      <c r="D25" s="39" t="s">
        <v>13</v>
      </c>
      <c r="E25" s="27" t="s">
        <v>12</v>
      </c>
      <c r="F25" s="37" t="s">
        <v>15</v>
      </c>
      <c r="G25" s="478"/>
      <c r="H25" s="479"/>
      <c r="I25" s="480"/>
    </row>
    <row r="26" spans="1:9" x14ac:dyDescent="0.45">
      <c r="A26" s="428"/>
      <c r="B26" s="474"/>
      <c r="C26" s="38" t="s">
        <v>35</v>
      </c>
      <c r="D26" s="28">
        <f>SUM(H4:H6)</f>
        <v>30</v>
      </c>
      <c r="E26" s="43">
        <v>30</v>
      </c>
      <c r="F26" s="40">
        <f>SUM(D26/E26)</f>
        <v>1</v>
      </c>
      <c r="G26" s="418"/>
      <c r="H26" s="418"/>
      <c r="I26" s="419"/>
    </row>
    <row r="27" spans="1:9" s="122" customFormat="1" x14ac:dyDescent="0.45">
      <c r="A27" s="428"/>
      <c r="B27" s="474"/>
      <c r="C27" s="38" t="s">
        <v>33</v>
      </c>
      <c r="D27" s="128">
        <f>SUM(H7:H14)</f>
        <v>55</v>
      </c>
      <c r="E27" s="135">
        <v>80</v>
      </c>
      <c r="F27" s="132">
        <f t="shared" ref="F27:F28" si="3">SUM(D27/E27)</f>
        <v>0.6875</v>
      </c>
      <c r="G27" s="418"/>
      <c r="H27" s="418"/>
      <c r="I27" s="419"/>
    </row>
    <row r="28" spans="1:9" s="122" customFormat="1" x14ac:dyDescent="0.45">
      <c r="A28" s="428"/>
      <c r="B28" s="474"/>
      <c r="C28" s="38" t="s">
        <v>34</v>
      </c>
      <c r="D28" s="128">
        <f>SUM(H15:H23)</f>
        <v>78</v>
      </c>
      <c r="E28" s="135">
        <v>90</v>
      </c>
      <c r="F28" s="132">
        <f t="shared" si="3"/>
        <v>0.8666666666666667</v>
      </c>
      <c r="G28" s="418"/>
      <c r="H28" s="418"/>
      <c r="I28" s="419"/>
    </row>
    <row r="29" spans="1:9" ht="3" customHeight="1" x14ac:dyDescent="0.45">
      <c r="A29" s="428"/>
      <c r="B29" s="474"/>
      <c r="C29" s="194" t="s">
        <v>36</v>
      </c>
      <c r="D29" s="190">
        <v>0</v>
      </c>
      <c r="E29" s="198">
        <v>0</v>
      </c>
      <c r="F29" s="195"/>
      <c r="G29" s="418"/>
      <c r="H29" s="418"/>
      <c r="I29" s="419"/>
    </row>
    <row r="30" spans="1:9" ht="3" customHeight="1" x14ac:dyDescent="0.45">
      <c r="A30" s="428"/>
      <c r="B30" s="474"/>
      <c r="C30" s="194" t="s">
        <v>31</v>
      </c>
      <c r="D30" s="190">
        <v>0</v>
      </c>
      <c r="E30" s="199">
        <v>0</v>
      </c>
      <c r="F30" s="195"/>
      <c r="G30" s="418"/>
      <c r="H30" s="418"/>
      <c r="I30" s="419"/>
    </row>
    <row r="31" spans="1:9" ht="4.1500000000000004" customHeight="1" x14ac:dyDescent="0.45">
      <c r="A31" s="428"/>
      <c r="B31" s="474"/>
      <c r="C31" s="465"/>
      <c r="D31" s="466"/>
      <c r="E31" s="466"/>
      <c r="F31" s="466"/>
      <c r="G31" s="418"/>
      <c r="H31" s="418"/>
      <c r="I31" s="419"/>
    </row>
    <row r="32" spans="1:9" x14ac:dyDescent="0.45">
      <c r="A32" s="428"/>
      <c r="B32" s="474"/>
      <c r="C32" s="38" t="s">
        <v>14</v>
      </c>
      <c r="D32" s="41">
        <f>SUM(D26:D30)</f>
        <v>163</v>
      </c>
      <c r="E32" s="22">
        <f>SUM(G4:G23)</f>
        <v>205</v>
      </c>
      <c r="F32" s="40">
        <f>SUM(D32/E32)</f>
        <v>0.79512195121951224</v>
      </c>
      <c r="G32" s="418"/>
      <c r="H32" s="418"/>
      <c r="I32" s="419"/>
    </row>
    <row r="33" spans="1:9" ht="14.65" thickBot="1" x14ac:dyDescent="0.5">
      <c r="A33" s="494"/>
      <c r="B33" s="495"/>
      <c r="C33" s="496"/>
      <c r="D33" s="497"/>
      <c r="E33" s="497"/>
      <c r="F33" s="497"/>
      <c r="G33" s="441"/>
      <c r="H33" s="441"/>
      <c r="I33" s="442"/>
    </row>
  </sheetData>
  <sheetProtection selectLockedCells="1"/>
  <dataConsolidate/>
  <mergeCells count="7">
    <mergeCell ref="A1:E2"/>
    <mergeCell ref="F1:I2"/>
    <mergeCell ref="C31:F31"/>
    <mergeCell ref="A24:I24"/>
    <mergeCell ref="A25:B33"/>
    <mergeCell ref="C33:F33"/>
    <mergeCell ref="G25:I33"/>
  </mergeCells>
  <conditionalFormatting sqref="F32">
    <cfRule type="cellIs" dxfId="56" priority="20" operator="between">
      <formula>0.71</formula>
      <formula>0.89</formula>
    </cfRule>
    <cfRule type="cellIs" dxfId="55" priority="21" operator="between">
      <formula>0.01</formula>
      <formula>0.7</formula>
    </cfRule>
    <cfRule type="cellIs" dxfId="54" priority="22" operator="greaterThanOrEqual">
      <formula>0.9</formula>
    </cfRule>
  </conditionalFormatting>
  <conditionalFormatting sqref="H5:H21">
    <cfRule type="colorScale" priority="12">
      <colorScale>
        <cfvo type="num" val="1"/>
        <cfvo type="num" val="5"/>
        <cfvo type="num" val="10"/>
        <color rgb="FFFF0000"/>
        <color rgb="FFFFC000"/>
        <color theme="6" tint="-0.249977111117893"/>
      </colorScale>
    </cfRule>
  </conditionalFormatting>
  <conditionalFormatting sqref="H22">
    <cfRule type="colorScale" priority="10">
      <colorScale>
        <cfvo type="num" val="1"/>
        <cfvo type="num" val="3"/>
        <cfvo type="num" val="5"/>
        <color rgb="FFFF0000"/>
        <color rgb="FFFFC000"/>
        <color theme="6" tint="-0.249977111117893"/>
      </colorScale>
    </cfRule>
  </conditionalFormatting>
  <conditionalFormatting sqref="H23">
    <cfRule type="colorScale" priority="9">
      <colorScale>
        <cfvo type="num" val="1"/>
        <cfvo type="num" val="3"/>
        <cfvo type="num" val="5"/>
        <color rgb="FFFF0000"/>
        <color rgb="FFFFC000"/>
        <color theme="6" tint="-0.249977111117893"/>
      </colorScale>
    </cfRule>
  </conditionalFormatting>
  <conditionalFormatting sqref="F26:F30">
    <cfRule type="cellIs" dxfId="53" priority="4" operator="between">
      <formula>0.71</formula>
      <formula>0.89</formula>
    </cfRule>
    <cfRule type="cellIs" dxfId="52" priority="5" operator="between">
      <formula>0.01</formula>
      <formula>0.7</formula>
    </cfRule>
    <cfRule type="cellIs" dxfId="51" priority="6" operator="greaterThanOrEqual">
      <formula>0.9</formula>
    </cfRule>
  </conditionalFormatting>
  <conditionalFormatting sqref="H4">
    <cfRule type="colorScale" priority="1">
      <colorScale>
        <cfvo type="num" val="1"/>
        <cfvo type="num" val="5"/>
        <cfvo type="num" val="10"/>
        <color rgb="FFFF0000"/>
        <color rgb="FFFFC000"/>
        <color theme="6" tint="-0.249977111117893"/>
      </colorScale>
    </cfRule>
  </conditionalFormatting>
  <dataValidations count="4">
    <dataValidation showInputMessage="1" showErrorMessage="1" error="Select answer from drop down list." sqref="G4:G23" xr:uid="{2A91743D-9CBD-4A16-A39E-5ED791C03FBC}"/>
    <dataValidation showInputMessage="1" showErrorMessage="1" error="Manual entry is prohibited. Select from the drop down list." sqref="H4:H23" xr:uid="{35FF688A-3AEA-4B74-838B-7537456A1B90}"/>
    <dataValidation type="list" showInputMessage="1" showErrorMessage="1" error="Select answer from drop down list." sqref="F4:F23" xr:uid="{695C8644-7F9E-45C8-B0AC-D2EF35208591}">
      <formula1>"Yes, Partial, No, Comp. Control"</formula1>
    </dataValidation>
    <dataValidation type="list" allowBlank="1" showInputMessage="1" showErrorMessage="1" sqref="E4:E23" xr:uid="{A0A6530E-B436-4B64-9445-F07CD7864FC6}">
      <formula1>"Reviewed, Obtained Copies, Observed (Tour), Explanation (Interview)"</formula1>
    </dataValidation>
  </dataValidations>
  <pageMargins left="0.25" right="0.25"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05F2A-6B90-44D9-B0CD-5CF622922579}">
  <sheetPr>
    <tabColor theme="8" tint="-0.249977111117893"/>
  </sheetPr>
  <dimension ref="A1:CC34"/>
  <sheetViews>
    <sheetView zoomScale="80" zoomScaleNormal="80" workbookViewId="0">
      <selection activeCell="C15" sqref="C15"/>
    </sheetView>
  </sheetViews>
  <sheetFormatPr defaultRowHeight="14.25" x14ac:dyDescent="0.45"/>
  <cols>
    <col min="1" max="1" width="4.1328125" style="2" customWidth="1"/>
    <col min="2" max="2" width="7.265625" style="161" customWidth="1"/>
    <col min="3" max="3" width="36.86328125" style="1" customWidth="1"/>
    <col min="4" max="4" width="11.3984375" style="1" customWidth="1"/>
    <col min="5" max="5" width="20.73046875" style="1" customWidth="1"/>
    <col min="6" max="6" width="15.86328125" customWidth="1"/>
    <col min="7" max="7" width="9.265625" customWidth="1"/>
    <col min="8" max="8" width="7.73046875" customWidth="1"/>
    <col min="9" max="9" width="30.73046875" customWidth="1"/>
    <col min="80" max="80" width="19.265625" bestFit="1" customWidth="1"/>
    <col min="81" max="81" width="9.1328125" customWidth="1"/>
  </cols>
  <sheetData>
    <row r="1" spans="1:81" ht="22.9" customHeight="1" x14ac:dyDescent="0.45">
      <c r="A1" s="457" t="s">
        <v>67</v>
      </c>
      <c r="B1" s="458"/>
      <c r="C1" s="459"/>
      <c r="D1" s="459"/>
      <c r="E1" s="460"/>
      <c r="F1" s="481" t="s">
        <v>516</v>
      </c>
      <c r="G1" s="482"/>
      <c r="H1" s="482"/>
      <c r="I1" s="483"/>
      <c r="CB1">
        <v>5</v>
      </c>
      <c r="CC1" s="6" t="s">
        <v>0</v>
      </c>
    </row>
    <row r="2" spans="1:81" ht="31.15" customHeight="1" thickBot="1" x14ac:dyDescent="0.5">
      <c r="A2" s="461"/>
      <c r="B2" s="462"/>
      <c r="C2" s="463"/>
      <c r="D2" s="463"/>
      <c r="E2" s="464"/>
      <c r="F2" s="484"/>
      <c r="G2" s="484"/>
      <c r="H2" s="484"/>
      <c r="I2" s="485"/>
      <c r="CB2">
        <v>3</v>
      </c>
      <c r="CC2" s="4" t="s">
        <v>3</v>
      </c>
    </row>
    <row r="3" spans="1:81" s="14" customFormat="1" ht="58.15" customHeight="1" thickBot="1" x14ac:dyDescent="0.5">
      <c r="A3" s="108" t="s">
        <v>306</v>
      </c>
      <c r="B3" s="220" t="s">
        <v>307</v>
      </c>
      <c r="C3" s="76" t="s">
        <v>2</v>
      </c>
      <c r="D3" s="76" t="s">
        <v>6</v>
      </c>
      <c r="E3" s="179" t="s">
        <v>501</v>
      </c>
      <c r="F3" s="76" t="s">
        <v>37</v>
      </c>
      <c r="G3" s="77" t="s">
        <v>11</v>
      </c>
      <c r="H3" s="76" t="s">
        <v>7</v>
      </c>
      <c r="I3" s="78" t="s">
        <v>4</v>
      </c>
      <c r="CB3" s="14">
        <v>1</v>
      </c>
      <c r="CC3" s="15" t="s">
        <v>1</v>
      </c>
    </row>
    <row r="4" spans="1:81" s="14" customFormat="1" ht="83.25" customHeight="1" x14ac:dyDescent="0.45">
      <c r="A4" s="160">
        <v>87</v>
      </c>
      <c r="B4" s="246">
        <v>7.1</v>
      </c>
      <c r="C4" s="204" t="s">
        <v>389</v>
      </c>
      <c r="D4" s="56" t="s">
        <v>32</v>
      </c>
      <c r="E4" s="256" t="s">
        <v>503</v>
      </c>
      <c r="F4" s="256" t="s">
        <v>5</v>
      </c>
      <c r="G4" s="206">
        <v>10</v>
      </c>
      <c r="H4" s="207">
        <f>IF(F4="Yes",10,IF(F4="Partial",5,IF(F4="No",1,IF(F4="Comp. Control",10,IF(F4="","",)))))</f>
        <v>10</v>
      </c>
      <c r="I4" s="319"/>
      <c r="CC4" s="15"/>
    </row>
    <row r="5" spans="1:81" s="14" customFormat="1" ht="81" customHeight="1" x14ac:dyDescent="0.45">
      <c r="A5" s="160">
        <v>88</v>
      </c>
      <c r="B5" s="246" t="s">
        <v>406</v>
      </c>
      <c r="C5" s="209" t="s">
        <v>72</v>
      </c>
      <c r="D5" s="138" t="s">
        <v>32</v>
      </c>
      <c r="E5" s="140" t="s">
        <v>503</v>
      </c>
      <c r="F5" s="140" t="s">
        <v>0</v>
      </c>
      <c r="G5" s="136">
        <v>10</v>
      </c>
      <c r="H5" s="137">
        <f>IF(F5="Yes",10,IF(F5="Partial",5,IF(F5="No",1,IF(F5="Comp. Control",10,IF(F5="","",)))))</f>
        <v>10</v>
      </c>
      <c r="I5" s="53"/>
      <c r="CC5" s="15"/>
    </row>
    <row r="6" spans="1:81" s="14" customFormat="1" ht="139.5" customHeight="1" x14ac:dyDescent="0.45">
      <c r="A6" s="160">
        <v>89</v>
      </c>
      <c r="B6" s="246" t="s">
        <v>402</v>
      </c>
      <c r="C6" s="209" t="s">
        <v>401</v>
      </c>
      <c r="D6" s="138" t="s">
        <v>32</v>
      </c>
      <c r="E6" s="140" t="s">
        <v>503</v>
      </c>
      <c r="F6" s="140" t="s">
        <v>5</v>
      </c>
      <c r="G6" s="136">
        <v>10</v>
      </c>
      <c r="H6" s="137">
        <f t="shared" ref="H6:H15" si="0">IF(F6="Yes",10,IF(F6="Partial",5,IF(F6="No",1,IF(F6="Comp. Control",10,IF(F6="","",)))))</f>
        <v>10</v>
      </c>
      <c r="I6" s="53"/>
      <c r="CC6" s="15"/>
    </row>
    <row r="7" spans="1:81" s="14" customFormat="1" ht="99.6" customHeight="1" x14ac:dyDescent="0.45">
      <c r="A7" s="160">
        <v>90</v>
      </c>
      <c r="B7" s="246" t="s">
        <v>407</v>
      </c>
      <c r="C7" s="259" t="s">
        <v>77</v>
      </c>
      <c r="D7" s="138" t="s">
        <v>35</v>
      </c>
      <c r="E7" s="140" t="s">
        <v>503</v>
      </c>
      <c r="F7" s="140" t="s">
        <v>3</v>
      </c>
      <c r="G7" s="136">
        <v>10</v>
      </c>
      <c r="H7" s="137">
        <f t="shared" si="0"/>
        <v>5</v>
      </c>
      <c r="I7" s="53"/>
      <c r="CC7" s="15"/>
    </row>
    <row r="8" spans="1:81" s="14" customFormat="1" ht="120" customHeight="1" x14ac:dyDescent="0.45">
      <c r="A8" s="160">
        <v>91</v>
      </c>
      <c r="B8" s="246" t="s">
        <v>404</v>
      </c>
      <c r="C8" s="209" t="s">
        <v>454</v>
      </c>
      <c r="D8" s="138" t="s">
        <v>53</v>
      </c>
      <c r="E8" s="140" t="s">
        <v>503</v>
      </c>
      <c r="F8" s="140" t="s">
        <v>3</v>
      </c>
      <c r="G8" s="136">
        <v>10</v>
      </c>
      <c r="H8" s="137">
        <f t="shared" si="0"/>
        <v>5</v>
      </c>
      <c r="I8" s="53"/>
      <c r="CC8" s="15"/>
    </row>
    <row r="9" spans="1:81" s="14" customFormat="1" ht="93" customHeight="1" x14ac:dyDescent="0.45">
      <c r="A9" s="160">
        <v>92</v>
      </c>
      <c r="B9" s="246" t="s">
        <v>405</v>
      </c>
      <c r="C9" s="209" t="s">
        <v>411</v>
      </c>
      <c r="D9" s="138" t="s">
        <v>53</v>
      </c>
      <c r="E9" s="140" t="s">
        <v>503</v>
      </c>
      <c r="F9" s="140" t="s">
        <v>1</v>
      </c>
      <c r="G9" s="136">
        <v>10</v>
      </c>
      <c r="H9" s="137">
        <f t="shared" si="0"/>
        <v>1</v>
      </c>
      <c r="I9" s="53"/>
      <c r="CC9" s="15"/>
    </row>
    <row r="10" spans="1:81" s="14" customFormat="1" ht="52.5" customHeight="1" x14ac:dyDescent="0.45">
      <c r="A10" s="160">
        <v>93</v>
      </c>
      <c r="B10" s="246" t="s">
        <v>408</v>
      </c>
      <c r="C10" s="209" t="s">
        <v>73</v>
      </c>
      <c r="D10" s="138" t="s">
        <v>53</v>
      </c>
      <c r="E10" s="140" t="s">
        <v>503</v>
      </c>
      <c r="F10" s="140" t="s">
        <v>1</v>
      </c>
      <c r="G10" s="136">
        <v>10</v>
      </c>
      <c r="H10" s="137">
        <f t="shared" si="0"/>
        <v>1</v>
      </c>
      <c r="I10" s="53"/>
      <c r="CC10" s="15"/>
    </row>
    <row r="11" spans="1:81" ht="79.5" customHeight="1" x14ac:dyDescent="0.45">
      <c r="A11" s="160">
        <v>94</v>
      </c>
      <c r="B11" s="247" t="s">
        <v>409</v>
      </c>
      <c r="C11" s="209" t="s">
        <v>74</v>
      </c>
      <c r="D11" s="138" t="s">
        <v>53</v>
      </c>
      <c r="E11" s="140" t="s">
        <v>503</v>
      </c>
      <c r="F11" s="140" t="s">
        <v>1</v>
      </c>
      <c r="G11" s="136">
        <v>10</v>
      </c>
      <c r="H11" s="137">
        <f t="shared" si="0"/>
        <v>1</v>
      </c>
      <c r="I11" s="141"/>
    </row>
    <row r="12" spans="1:81" ht="195.75" customHeight="1" x14ac:dyDescent="0.45">
      <c r="A12" s="160">
        <v>95</v>
      </c>
      <c r="B12" s="247" t="s">
        <v>410</v>
      </c>
      <c r="C12" s="209" t="s">
        <v>75</v>
      </c>
      <c r="D12" s="138" t="s">
        <v>53</v>
      </c>
      <c r="E12" s="140" t="s">
        <v>503</v>
      </c>
      <c r="F12" s="140" t="s">
        <v>1</v>
      </c>
      <c r="G12" s="136">
        <v>10</v>
      </c>
      <c r="H12" s="137">
        <f t="shared" si="0"/>
        <v>1</v>
      </c>
      <c r="I12" s="141"/>
    </row>
    <row r="13" spans="1:81" ht="52.15" customHeight="1" x14ac:dyDescent="0.45">
      <c r="A13" s="160">
        <v>96</v>
      </c>
      <c r="B13" s="247" t="s">
        <v>398</v>
      </c>
      <c r="C13" s="209" t="s">
        <v>179</v>
      </c>
      <c r="D13" s="138" t="s">
        <v>53</v>
      </c>
      <c r="E13" s="140" t="s">
        <v>503</v>
      </c>
      <c r="F13" s="140" t="s">
        <v>1</v>
      </c>
      <c r="G13" s="136">
        <v>10</v>
      </c>
      <c r="H13" s="137">
        <f t="shared" si="0"/>
        <v>1</v>
      </c>
      <c r="I13" s="141"/>
    </row>
    <row r="14" spans="1:81" s="122" customFormat="1" ht="73.5" customHeight="1" x14ac:dyDescent="0.45">
      <c r="A14" s="160">
        <v>97</v>
      </c>
      <c r="B14" s="247" t="s">
        <v>399</v>
      </c>
      <c r="C14" s="209" t="s">
        <v>400</v>
      </c>
      <c r="D14" s="138" t="s">
        <v>53</v>
      </c>
      <c r="E14" s="140" t="s">
        <v>503</v>
      </c>
      <c r="F14" s="140" t="s">
        <v>0</v>
      </c>
      <c r="G14" s="136">
        <v>10</v>
      </c>
      <c r="H14" s="137">
        <f t="shared" si="0"/>
        <v>10</v>
      </c>
      <c r="I14" s="141"/>
    </row>
    <row r="15" spans="1:81" s="14" customFormat="1" ht="68.25" customHeight="1" x14ac:dyDescent="0.45">
      <c r="A15" s="160">
        <v>98</v>
      </c>
      <c r="B15" s="246" t="s">
        <v>397</v>
      </c>
      <c r="C15" s="209" t="s">
        <v>513</v>
      </c>
      <c r="D15" s="138" t="s">
        <v>53</v>
      </c>
      <c r="E15" s="140" t="s">
        <v>503</v>
      </c>
      <c r="F15" s="140" t="s">
        <v>3</v>
      </c>
      <c r="G15" s="136">
        <v>10</v>
      </c>
      <c r="H15" s="137">
        <f t="shared" si="0"/>
        <v>5</v>
      </c>
      <c r="I15" s="53"/>
      <c r="CC15" s="15"/>
    </row>
    <row r="16" spans="1:81" s="14" customFormat="1" ht="58.15" customHeight="1" x14ac:dyDescent="0.45">
      <c r="A16" s="160">
        <v>99</v>
      </c>
      <c r="B16" s="246" t="s">
        <v>403</v>
      </c>
      <c r="C16" s="209" t="s">
        <v>309</v>
      </c>
      <c r="D16" s="60" t="s">
        <v>36</v>
      </c>
      <c r="E16" s="140" t="s">
        <v>503</v>
      </c>
      <c r="F16" s="140" t="s">
        <v>5</v>
      </c>
      <c r="G16" s="136">
        <v>5</v>
      </c>
      <c r="H16" s="137">
        <f t="shared" ref="H16:H24" si="1">IF(F16="Yes",5,IF(F16="Partial",3,IF(F16="No",1,IF(F16="Comp. Control",5,IF(F16="","",)))))</f>
        <v>5</v>
      </c>
      <c r="I16" s="53"/>
      <c r="CC16" s="15"/>
    </row>
    <row r="17" spans="1:81" s="14" customFormat="1" ht="38.450000000000003" customHeight="1" x14ac:dyDescent="0.45">
      <c r="A17" s="160">
        <v>100</v>
      </c>
      <c r="B17" s="246" t="s">
        <v>395</v>
      </c>
      <c r="C17" s="209" t="s">
        <v>180</v>
      </c>
      <c r="D17" s="60" t="s">
        <v>36</v>
      </c>
      <c r="E17" s="140" t="s">
        <v>503</v>
      </c>
      <c r="F17" s="140" t="s">
        <v>3</v>
      </c>
      <c r="G17" s="136">
        <v>5</v>
      </c>
      <c r="H17" s="137">
        <f t="shared" si="1"/>
        <v>3</v>
      </c>
      <c r="I17" s="53"/>
      <c r="CC17" s="15"/>
    </row>
    <row r="18" spans="1:81" s="14" customFormat="1" ht="58.15" customHeight="1" x14ac:dyDescent="0.45">
      <c r="A18" s="160">
        <v>101</v>
      </c>
      <c r="B18" s="246" t="s">
        <v>396</v>
      </c>
      <c r="C18" s="209" t="s">
        <v>76</v>
      </c>
      <c r="D18" s="60" t="s">
        <v>36</v>
      </c>
      <c r="E18" s="140" t="s">
        <v>503</v>
      </c>
      <c r="F18" s="140" t="s">
        <v>3</v>
      </c>
      <c r="G18" s="136">
        <v>5</v>
      </c>
      <c r="H18" s="137">
        <f t="shared" si="1"/>
        <v>3</v>
      </c>
      <c r="I18" s="53"/>
      <c r="CC18" s="15"/>
    </row>
    <row r="19" spans="1:81" ht="57" customHeight="1" x14ac:dyDescent="0.45">
      <c r="A19" s="160">
        <v>102</v>
      </c>
      <c r="B19" s="203">
        <v>7.4</v>
      </c>
      <c r="C19" s="209" t="s">
        <v>390</v>
      </c>
      <c r="D19" s="138" t="s">
        <v>31</v>
      </c>
      <c r="E19" s="140" t="s">
        <v>503</v>
      </c>
      <c r="F19" s="140" t="s">
        <v>5</v>
      </c>
      <c r="G19" s="136">
        <v>5</v>
      </c>
      <c r="H19" s="137">
        <f t="shared" si="1"/>
        <v>5</v>
      </c>
      <c r="I19" s="54"/>
      <c r="R19" s="3"/>
      <c r="S19" s="3"/>
    </row>
    <row r="20" spans="1:81" ht="57.75" customHeight="1" x14ac:dyDescent="0.45">
      <c r="A20" s="160">
        <v>103</v>
      </c>
      <c r="B20" s="203">
        <v>7.5</v>
      </c>
      <c r="C20" s="209" t="s">
        <v>68</v>
      </c>
      <c r="D20" s="138" t="s">
        <v>31</v>
      </c>
      <c r="E20" s="140" t="s">
        <v>503</v>
      </c>
      <c r="F20" s="140" t="s">
        <v>3</v>
      </c>
      <c r="G20" s="136">
        <v>5</v>
      </c>
      <c r="H20" s="137">
        <f t="shared" si="1"/>
        <v>3</v>
      </c>
      <c r="I20" s="54"/>
      <c r="R20" s="3"/>
      <c r="S20" s="3"/>
    </row>
    <row r="21" spans="1:81" ht="53.25" customHeight="1" x14ac:dyDescent="0.45">
      <c r="A21" s="160">
        <v>104</v>
      </c>
      <c r="B21" s="203" t="s">
        <v>391</v>
      </c>
      <c r="C21" s="209" t="s">
        <v>178</v>
      </c>
      <c r="D21" s="138" t="s">
        <v>31</v>
      </c>
      <c r="E21" s="140" t="s">
        <v>503</v>
      </c>
      <c r="F21" s="140" t="s">
        <v>3</v>
      </c>
      <c r="G21" s="136">
        <v>5</v>
      </c>
      <c r="H21" s="137">
        <f t="shared" si="1"/>
        <v>3</v>
      </c>
      <c r="I21" s="54"/>
      <c r="R21" s="3"/>
      <c r="S21" s="3"/>
    </row>
    <row r="22" spans="1:81" ht="39" customHeight="1" x14ac:dyDescent="0.45">
      <c r="A22" s="160">
        <v>105</v>
      </c>
      <c r="B22" s="203" t="s">
        <v>394</v>
      </c>
      <c r="C22" s="209" t="s">
        <v>69</v>
      </c>
      <c r="D22" s="138" t="s">
        <v>31</v>
      </c>
      <c r="E22" s="140" t="s">
        <v>503</v>
      </c>
      <c r="F22" s="140" t="s">
        <v>3</v>
      </c>
      <c r="G22" s="136">
        <v>5</v>
      </c>
      <c r="H22" s="137">
        <f t="shared" si="1"/>
        <v>3</v>
      </c>
      <c r="I22" s="110" t="s">
        <v>38</v>
      </c>
    </row>
    <row r="23" spans="1:81" ht="58.5" customHeight="1" x14ac:dyDescent="0.45">
      <c r="A23" s="160">
        <v>106</v>
      </c>
      <c r="B23" s="203" t="s">
        <v>393</v>
      </c>
      <c r="C23" s="209" t="s">
        <v>70</v>
      </c>
      <c r="D23" s="138" t="s">
        <v>31</v>
      </c>
      <c r="E23" s="140" t="s">
        <v>503</v>
      </c>
      <c r="F23" s="140" t="s">
        <v>1</v>
      </c>
      <c r="G23" s="136">
        <v>5</v>
      </c>
      <c r="H23" s="137">
        <f t="shared" si="1"/>
        <v>1</v>
      </c>
      <c r="I23" s="110" t="s">
        <v>38</v>
      </c>
    </row>
    <row r="24" spans="1:81" ht="53.25" customHeight="1" thickBot="1" x14ac:dyDescent="0.5">
      <c r="A24" s="160">
        <v>107</v>
      </c>
      <c r="B24" s="203" t="s">
        <v>392</v>
      </c>
      <c r="C24" s="211" t="s">
        <v>71</v>
      </c>
      <c r="D24" s="57" t="s">
        <v>31</v>
      </c>
      <c r="E24" s="262" t="s">
        <v>503</v>
      </c>
      <c r="F24" s="262" t="s">
        <v>0</v>
      </c>
      <c r="G24" s="58">
        <v>5</v>
      </c>
      <c r="H24" s="59">
        <f t="shared" si="1"/>
        <v>5</v>
      </c>
      <c r="I24" s="320" t="s">
        <v>38</v>
      </c>
    </row>
    <row r="25" spans="1:81" x14ac:dyDescent="0.45">
      <c r="A25" s="499"/>
      <c r="B25" s="500"/>
      <c r="C25" s="498"/>
      <c r="D25" s="476"/>
      <c r="E25" s="476"/>
      <c r="F25" s="476"/>
      <c r="G25" s="476"/>
      <c r="H25" s="476"/>
      <c r="I25" s="477"/>
    </row>
    <row r="26" spans="1:81" ht="26.65" x14ac:dyDescent="0.45">
      <c r="A26" s="445"/>
      <c r="B26" s="501"/>
      <c r="C26" s="38"/>
      <c r="D26" s="39" t="s">
        <v>13</v>
      </c>
      <c r="E26" s="27" t="s">
        <v>12</v>
      </c>
      <c r="F26" s="37" t="s">
        <v>15</v>
      </c>
      <c r="G26" s="478"/>
      <c r="H26" s="479"/>
      <c r="I26" s="480"/>
    </row>
    <row r="27" spans="1:81" x14ac:dyDescent="0.45">
      <c r="A27" s="445"/>
      <c r="B27" s="501"/>
      <c r="C27" s="38" t="s">
        <v>35</v>
      </c>
      <c r="D27" s="28">
        <f>SUM(H7:H15)</f>
        <v>30</v>
      </c>
      <c r="E27" s="43">
        <v>90</v>
      </c>
      <c r="F27" s="40">
        <f>SUM(D27/E27)</f>
        <v>0.33333333333333331</v>
      </c>
      <c r="G27" s="418"/>
      <c r="H27" s="418"/>
      <c r="I27" s="419"/>
    </row>
    <row r="28" spans="1:81" ht="1.5" customHeight="1" x14ac:dyDescent="0.45">
      <c r="A28" s="445"/>
      <c r="B28" s="501"/>
      <c r="C28" s="188"/>
      <c r="D28" s="188"/>
      <c r="E28" s="188"/>
      <c r="F28" s="189"/>
      <c r="G28" s="418"/>
      <c r="H28" s="418"/>
      <c r="I28" s="419"/>
    </row>
    <row r="29" spans="1:81" x14ac:dyDescent="0.45">
      <c r="A29" s="445"/>
      <c r="B29" s="501"/>
      <c r="C29" s="38" t="s">
        <v>34</v>
      </c>
      <c r="D29" s="28">
        <f>SUM(H4:H6)</f>
        <v>30</v>
      </c>
      <c r="E29" s="42">
        <v>40</v>
      </c>
      <c r="F29" s="40">
        <f t="shared" ref="F29" si="2">SUM(D29/E29)</f>
        <v>0.75</v>
      </c>
      <c r="G29" s="418"/>
      <c r="H29" s="418"/>
      <c r="I29" s="419"/>
    </row>
    <row r="30" spans="1:81" x14ac:dyDescent="0.45">
      <c r="A30" s="445"/>
      <c r="B30" s="501"/>
      <c r="C30" s="38" t="s">
        <v>31</v>
      </c>
      <c r="D30" s="28">
        <f>SUM(H19:H24)</f>
        <v>20</v>
      </c>
      <c r="E30" s="28">
        <v>30</v>
      </c>
      <c r="F30" s="40">
        <f>SUM(D30/E30)</f>
        <v>0.66666666666666663</v>
      </c>
      <c r="G30" s="418"/>
      <c r="H30" s="418"/>
      <c r="I30" s="419"/>
    </row>
    <row r="31" spans="1:81" x14ac:dyDescent="0.45">
      <c r="A31" s="445"/>
      <c r="B31" s="501"/>
      <c r="C31" s="38" t="s">
        <v>36</v>
      </c>
      <c r="D31" s="28">
        <f>SUM(H16:H18)</f>
        <v>11</v>
      </c>
      <c r="E31" s="43">
        <v>15</v>
      </c>
      <c r="F31" s="40">
        <f>SUM(D31/E31)</f>
        <v>0.73333333333333328</v>
      </c>
      <c r="G31" s="418"/>
      <c r="H31" s="418"/>
      <c r="I31" s="419"/>
    </row>
    <row r="32" spans="1:81" ht="4.1500000000000004" customHeight="1" x14ac:dyDescent="0.45">
      <c r="A32" s="445"/>
      <c r="B32" s="501"/>
      <c r="C32" s="465"/>
      <c r="D32" s="466"/>
      <c r="E32" s="466"/>
      <c r="F32" s="466"/>
      <c r="G32" s="418"/>
      <c r="H32" s="418"/>
      <c r="I32" s="419"/>
    </row>
    <row r="33" spans="1:9" x14ac:dyDescent="0.45">
      <c r="A33" s="445"/>
      <c r="B33" s="501"/>
      <c r="C33" s="38" t="s">
        <v>14</v>
      </c>
      <c r="D33" s="41">
        <f>SUM(D27:D31)</f>
        <v>91</v>
      </c>
      <c r="E33" s="22">
        <f>SUM(G4:G21)</f>
        <v>150</v>
      </c>
      <c r="F33" s="40">
        <f>SUM(D33/E33)</f>
        <v>0.60666666666666669</v>
      </c>
      <c r="G33" s="418"/>
      <c r="H33" s="418"/>
      <c r="I33" s="419"/>
    </row>
    <row r="34" spans="1:9" ht="14.65" thickBot="1" x14ac:dyDescent="0.5">
      <c r="A34" s="446"/>
      <c r="B34" s="502"/>
      <c r="C34" s="496"/>
      <c r="D34" s="497"/>
      <c r="E34" s="497"/>
      <c r="F34" s="497"/>
      <c r="G34" s="441"/>
      <c r="H34" s="441"/>
      <c r="I34" s="442"/>
    </row>
  </sheetData>
  <sheetProtection selectLockedCells="1"/>
  <dataConsolidate/>
  <mergeCells count="7">
    <mergeCell ref="A1:E2"/>
    <mergeCell ref="F1:I2"/>
    <mergeCell ref="C32:F32"/>
    <mergeCell ref="C25:I25"/>
    <mergeCell ref="A25:B34"/>
    <mergeCell ref="C34:F34"/>
    <mergeCell ref="G26:I34"/>
  </mergeCells>
  <conditionalFormatting sqref="F27 F29:F31">
    <cfRule type="cellIs" dxfId="50" priority="55" operator="between">
      <formula>0.71</formula>
      <formula>0.89</formula>
    </cfRule>
    <cfRule type="cellIs" dxfId="49" priority="56" operator="between">
      <formula>0.01</formula>
      <formula>0.7</formula>
    </cfRule>
    <cfRule type="cellIs" dxfId="48" priority="57" operator="greaterThanOrEqual">
      <formula>0.9</formula>
    </cfRule>
  </conditionalFormatting>
  <conditionalFormatting sqref="F33">
    <cfRule type="cellIs" dxfId="47" priority="52" operator="between">
      <formula>0.71</formula>
      <formula>0.89</formula>
    </cfRule>
    <cfRule type="cellIs" dxfId="46" priority="53" operator="between">
      <formula>0.01</formula>
      <formula>0.7</formula>
    </cfRule>
    <cfRule type="cellIs" dxfId="45" priority="54" operator="greaterThanOrEqual">
      <formula>0.9</formula>
    </cfRule>
  </conditionalFormatting>
  <conditionalFormatting sqref="H22">
    <cfRule type="colorScale" priority="5">
      <colorScale>
        <cfvo type="num" val="1"/>
        <cfvo type="num" val="3"/>
        <cfvo type="num" val="5"/>
        <color rgb="FFFF0000"/>
        <color rgb="FFFFC000"/>
        <color theme="6" tint="-0.249977111117893"/>
      </colorScale>
    </cfRule>
  </conditionalFormatting>
  <conditionalFormatting sqref="H20">
    <cfRule type="colorScale" priority="7">
      <colorScale>
        <cfvo type="num" val="1"/>
        <cfvo type="num" val="3"/>
        <cfvo type="num" val="5"/>
        <color rgb="FFFF0000"/>
        <color rgb="FFFFC000"/>
        <color theme="6" tint="-0.249977111117893"/>
      </colorScale>
    </cfRule>
  </conditionalFormatting>
  <conditionalFormatting sqref="H21">
    <cfRule type="colorScale" priority="6">
      <colorScale>
        <cfvo type="num" val="1"/>
        <cfvo type="num" val="3"/>
        <cfvo type="num" val="5"/>
        <color rgb="FFFF0000"/>
        <color rgb="FFFFC000"/>
        <color theme="6" tint="-0.249977111117893"/>
      </colorScale>
    </cfRule>
  </conditionalFormatting>
  <conditionalFormatting sqref="H23">
    <cfRule type="colorScale" priority="4">
      <colorScale>
        <cfvo type="num" val="1"/>
        <cfvo type="num" val="3"/>
        <cfvo type="num" val="5"/>
        <color rgb="FFFF0000"/>
        <color rgb="FFFFC000"/>
        <color theme="6" tint="-0.249977111117893"/>
      </colorScale>
    </cfRule>
  </conditionalFormatting>
  <conditionalFormatting sqref="H4">
    <cfRule type="colorScale" priority="15">
      <colorScale>
        <cfvo type="num" val="1"/>
        <cfvo type="num" val="5"/>
        <cfvo type="num" val="10"/>
        <color rgb="FFFF0000"/>
        <color rgb="FFFFC000"/>
        <color theme="6" tint="-0.249977111117893"/>
      </colorScale>
    </cfRule>
  </conditionalFormatting>
  <conditionalFormatting sqref="H5">
    <cfRule type="colorScale" priority="13">
      <colorScale>
        <cfvo type="num" val="1"/>
        <cfvo type="num" val="5"/>
        <cfvo type="num" val="10"/>
        <color rgb="FFFF0000"/>
        <color rgb="FFFFC000"/>
        <color theme="6" tint="-0.249977111117893"/>
      </colorScale>
    </cfRule>
  </conditionalFormatting>
  <conditionalFormatting sqref="H6:H15">
    <cfRule type="colorScale" priority="12">
      <colorScale>
        <cfvo type="num" val="1"/>
        <cfvo type="num" val="5"/>
        <cfvo type="num" val="10"/>
        <color rgb="FFFF0000"/>
        <color rgb="FFFFC000"/>
        <color theme="6" tint="-0.249977111117893"/>
      </colorScale>
    </cfRule>
  </conditionalFormatting>
  <conditionalFormatting sqref="H18">
    <cfRule type="colorScale" priority="9">
      <colorScale>
        <cfvo type="num" val="1"/>
        <cfvo type="num" val="3"/>
        <cfvo type="num" val="5"/>
        <color rgb="FFFF0000"/>
        <color rgb="FFFFC000"/>
        <color theme="6" tint="-0.249977111117893"/>
      </colorScale>
    </cfRule>
  </conditionalFormatting>
  <conditionalFormatting sqref="H17">
    <cfRule type="colorScale" priority="10">
      <colorScale>
        <cfvo type="num" val="1"/>
        <cfvo type="num" val="3"/>
        <cfvo type="num" val="5"/>
        <color rgb="FFFF0000"/>
        <color rgb="FFFFC000"/>
        <color theme="6" tint="-0.249977111117893"/>
      </colorScale>
    </cfRule>
  </conditionalFormatting>
  <conditionalFormatting sqref="H19">
    <cfRule type="colorScale" priority="8">
      <colorScale>
        <cfvo type="num" val="1"/>
        <cfvo type="num" val="3"/>
        <cfvo type="num" val="5"/>
        <color rgb="FFFF0000"/>
        <color rgb="FFFFC000"/>
        <color theme="6" tint="-0.249977111117893"/>
      </colorScale>
    </cfRule>
  </conditionalFormatting>
  <conditionalFormatting sqref="H24">
    <cfRule type="colorScale" priority="3">
      <colorScale>
        <cfvo type="num" val="1"/>
        <cfvo type="num" val="3"/>
        <cfvo type="num" val="5"/>
        <color rgb="FFFF0000"/>
        <color rgb="FFFFC000"/>
        <color theme="6" tint="-0.249977111117893"/>
      </colorScale>
    </cfRule>
  </conditionalFormatting>
  <conditionalFormatting sqref="H16">
    <cfRule type="colorScale" priority="1">
      <colorScale>
        <cfvo type="num" val="1"/>
        <cfvo type="num" val="3"/>
        <cfvo type="num" val="5"/>
        <color rgb="FFFF0000"/>
        <color rgb="FFFFC000"/>
        <color theme="6" tint="-0.249977111117893"/>
      </colorScale>
    </cfRule>
  </conditionalFormatting>
  <dataValidations count="4">
    <dataValidation showInputMessage="1" showErrorMessage="1" error="Select answer from drop down list." sqref="G4:G24" xr:uid="{7650F35E-B2F9-4828-A323-100197B2CB33}"/>
    <dataValidation showInputMessage="1" showErrorMessage="1" error="Manual entry is prohibited. Select from the drop down list." sqref="H4:H24" xr:uid="{470EF3C9-4578-4977-9F90-FC1702087718}"/>
    <dataValidation type="list" showInputMessage="1" showErrorMessage="1" error="Select answer from drop down list." sqref="F4:F24" xr:uid="{57A9BBEB-C23D-4828-9849-3DB2AA49B3C1}">
      <formula1>"Yes, Partial, No, Comp. Control"</formula1>
    </dataValidation>
    <dataValidation type="list" allowBlank="1" showInputMessage="1" showErrorMessage="1" sqref="E4:E24" xr:uid="{2842812A-2274-40EE-A599-E32683A7F631}">
      <formula1>"Reviewed, Obtained Copies, Observed (Tour), Explanation (Interview)"</formula1>
    </dataValidation>
  </dataValidations>
  <pageMargins left="0.25" right="0.25"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5B4CA-5C75-40DE-B79F-E6A71BA4243B}">
  <sheetPr>
    <tabColor theme="8" tint="-0.249977111117893"/>
  </sheetPr>
  <dimension ref="A1:CC23"/>
  <sheetViews>
    <sheetView zoomScale="80" zoomScaleNormal="80" workbookViewId="0">
      <selection activeCell="I23" sqref="I23"/>
    </sheetView>
  </sheetViews>
  <sheetFormatPr defaultRowHeight="14.25" x14ac:dyDescent="0.45"/>
  <cols>
    <col min="1" max="2" width="4.265625" style="9" customWidth="1"/>
    <col min="3" max="3" width="36.86328125" style="1" customWidth="1"/>
    <col min="4" max="4" width="11.3984375" style="1" customWidth="1"/>
    <col min="5" max="5" width="20.73046875" style="1" customWidth="1"/>
    <col min="6" max="6" width="11.3984375" customWidth="1"/>
    <col min="7" max="7" width="9.265625" customWidth="1"/>
    <col min="8" max="8" width="7.73046875" customWidth="1"/>
    <col min="9" max="9" width="30.73046875" customWidth="1"/>
    <col min="80" max="80" width="19.265625" bestFit="1" customWidth="1"/>
    <col min="81" max="81" width="9.1328125" customWidth="1"/>
  </cols>
  <sheetData>
    <row r="1" spans="1:81" ht="22.9" customHeight="1" x14ac:dyDescent="0.45">
      <c r="A1" s="457" t="s">
        <v>86</v>
      </c>
      <c r="B1" s="458"/>
      <c r="C1" s="459"/>
      <c r="D1" s="459"/>
      <c r="E1" s="460"/>
      <c r="F1" s="481" t="s">
        <v>516</v>
      </c>
      <c r="G1" s="482"/>
      <c r="H1" s="482"/>
      <c r="I1" s="483"/>
      <c r="CB1">
        <v>5</v>
      </c>
      <c r="CC1" s="6" t="s">
        <v>0</v>
      </c>
    </row>
    <row r="2" spans="1:81" ht="31.15" customHeight="1" thickBot="1" x14ac:dyDescent="0.5">
      <c r="A2" s="461"/>
      <c r="B2" s="462"/>
      <c r="C2" s="463"/>
      <c r="D2" s="463"/>
      <c r="E2" s="464"/>
      <c r="F2" s="484"/>
      <c r="G2" s="484"/>
      <c r="H2" s="484"/>
      <c r="I2" s="485"/>
      <c r="CB2">
        <v>3</v>
      </c>
      <c r="CC2" s="4" t="s">
        <v>3</v>
      </c>
    </row>
    <row r="3" spans="1:81" s="14" customFormat="1" ht="58.15" customHeight="1" thickBot="1" x14ac:dyDescent="0.5">
      <c r="A3" s="108" t="s">
        <v>306</v>
      </c>
      <c r="B3" s="109" t="s">
        <v>307</v>
      </c>
      <c r="C3" s="76" t="s">
        <v>2</v>
      </c>
      <c r="D3" s="76" t="s">
        <v>6</v>
      </c>
      <c r="E3" s="179" t="s">
        <v>501</v>
      </c>
      <c r="F3" s="76" t="s">
        <v>37</v>
      </c>
      <c r="G3" s="77" t="s">
        <v>11</v>
      </c>
      <c r="H3" s="76" t="s">
        <v>7</v>
      </c>
      <c r="I3" s="78" t="s">
        <v>4</v>
      </c>
      <c r="CB3" s="14">
        <v>1</v>
      </c>
      <c r="CC3" s="15" t="s">
        <v>1</v>
      </c>
    </row>
    <row r="4" spans="1:81" s="14" customFormat="1" ht="155.44999999999999" customHeight="1" thickBot="1" x14ac:dyDescent="0.5">
      <c r="A4" s="50">
        <v>108</v>
      </c>
      <c r="B4" s="248">
        <v>8.1</v>
      </c>
      <c r="C4" s="398" t="s">
        <v>181</v>
      </c>
      <c r="D4" s="399" t="s">
        <v>32</v>
      </c>
      <c r="E4" s="400" t="s">
        <v>503</v>
      </c>
      <c r="F4" s="400" t="s">
        <v>1</v>
      </c>
      <c r="G4" s="401">
        <v>10</v>
      </c>
      <c r="H4" s="402">
        <f>IF(F4="Yes",10,IF(F4="Partial",5,IF(F4="No",1,IF(F4="Comp. Control",10,IF(F4="","",)))))</f>
        <v>1</v>
      </c>
      <c r="I4" s="403"/>
      <c r="CC4" s="15"/>
    </row>
    <row r="5" spans="1:81" x14ac:dyDescent="0.45">
      <c r="A5" s="493"/>
      <c r="B5" s="473"/>
      <c r="C5" s="498"/>
      <c r="D5" s="476"/>
      <c r="E5" s="476"/>
      <c r="F5" s="476"/>
      <c r="G5" s="476"/>
      <c r="H5" s="476"/>
      <c r="I5" s="477"/>
    </row>
    <row r="6" spans="1:81" ht="28.5" x14ac:dyDescent="0.45">
      <c r="A6" s="428"/>
      <c r="B6" s="474"/>
      <c r="C6" s="38"/>
      <c r="D6" s="39" t="s">
        <v>13</v>
      </c>
      <c r="E6" s="27" t="s">
        <v>12</v>
      </c>
      <c r="F6" s="37" t="s">
        <v>15</v>
      </c>
      <c r="G6" s="503"/>
      <c r="H6" s="479"/>
      <c r="I6" s="480"/>
    </row>
    <row r="7" spans="1:81" ht="5.25" customHeight="1" x14ac:dyDescent="0.45">
      <c r="A7" s="428"/>
      <c r="B7" s="474"/>
      <c r="C7" s="194" t="s">
        <v>35</v>
      </c>
      <c r="D7" s="190"/>
      <c r="E7" s="198"/>
      <c r="F7" s="195"/>
      <c r="G7" s="504"/>
      <c r="H7" s="418"/>
      <c r="I7" s="419"/>
    </row>
    <row r="8" spans="1:81" ht="5.25" customHeight="1" x14ac:dyDescent="0.45">
      <c r="A8" s="428"/>
      <c r="B8" s="474"/>
      <c r="C8" s="194" t="s">
        <v>36</v>
      </c>
      <c r="D8" s="190"/>
      <c r="E8" s="198"/>
      <c r="F8" s="195"/>
      <c r="G8" s="504"/>
      <c r="H8" s="418"/>
      <c r="I8" s="419"/>
    </row>
    <row r="9" spans="1:81" x14ac:dyDescent="0.45">
      <c r="A9" s="428"/>
      <c r="B9" s="474"/>
      <c r="C9" s="38" t="s">
        <v>34</v>
      </c>
      <c r="D9" s="28">
        <f>SUM(H4:H4)</f>
        <v>1</v>
      </c>
      <c r="E9" s="42">
        <v>10</v>
      </c>
      <c r="F9" s="40">
        <f t="shared" ref="F9" si="0">SUM(D9/E9)</f>
        <v>0.1</v>
      </c>
      <c r="G9" s="504"/>
      <c r="H9" s="418"/>
      <c r="I9" s="419"/>
    </row>
    <row r="10" spans="1:81" ht="3.75" customHeight="1" x14ac:dyDescent="0.45">
      <c r="A10" s="428"/>
      <c r="B10" s="474"/>
      <c r="C10" s="194" t="s">
        <v>31</v>
      </c>
      <c r="D10" s="190"/>
      <c r="E10" s="190"/>
      <c r="F10" s="195"/>
      <c r="G10" s="504"/>
      <c r="H10" s="418"/>
      <c r="I10" s="419"/>
    </row>
    <row r="11" spans="1:81" ht="3.75" customHeight="1" x14ac:dyDescent="0.45">
      <c r="A11" s="428"/>
      <c r="B11" s="474"/>
      <c r="C11" s="194" t="s">
        <v>33</v>
      </c>
      <c r="D11" s="190"/>
      <c r="E11" s="190"/>
      <c r="F11" s="195"/>
      <c r="G11" s="504"/>
      <c r="H11" s="418"/>
      <c r="I11" s="419"/>
    </row>
    <row r="12" spans="1:81" ht="4.1500000000000004" customHeight="1" x14ac:dyDescent="0.45">
      <c r="A12" s="428"/>
      <c r="B12" s="474"/>
      <c r="C12" s="465"/>
      <c r="D12" s="466"/>
      <c r="E12" s="466"/>
      <c r="F12" s="466"/>
      <c r="G12" s="504"/>
      <c r="H12" s="418"/>
      <c r="I12" s="419"/>
    </row>
    <row r="13" spans="1:81" x14ac:dyDescent="0.45">
      <c r="A13" s="509"/>
      <c r="B13" s="510"/>
      <c r="C13" s="38" t="s">
        <v>14</v>
      </c>
      <c r="D13" s="41">
        <f>SUM(D9)</f>
        <v>1</v>
      </c>
      <c r="E13" s="22">
        <f>SUM(G4:G4)</f>
        <v>10</v>
      </c>
      <c r="F13" s="40">
        <f>SUM(D13/E13)</f>
        <v>0.1</v>
      </c>
      <c r="G13" s="505"/>
      <c r="H13" s="476"/>
      <c r="I13" s="477"/>
    </row>
    <row r="14" spans="1:81" ht="14.65" thickBot="1" x14ac:dyDescent="0.5">
      <c r="A14" s="506"/>
      <c r="B14" s="507"/>
      <c r="C14" s="497"/>
      <c r="D14" s="497"/>
      <c r="E14" s="497"/>
      <c r="F14" s="497"/>
      <c r="G14" s="497"/>
      <c r="H14" s="497"/>
      <c r="I14" s="508"/>
    </row>
    <row r="23" spans="9:9" x14ac:dyDescent="0.45">
      <c r="I23" t="s">
        <v>514</v>
      </c>
    </row>
  </sheetData>
  <sheetProtection selectLockedCells="1"/>
  <dataConsolidate/>
  <mergeCells count="7">
    <mergeCell ref="A1:E2"/>
    <mergeCell ref="F1:I2"/>
    <mergeCell ref="C12:F12"/>
    <mergeCell ref="G6:I13"/>
    <mergeCell ref="A14:I14"/>
    <mergeCell ref="C5:I5"/>
    <mergeCell ref="A5:B13"/>
  </mergeCells>
  <conditionalFormatting sqref="F10:F11">
    <cfRule type="cellIs" dxfId="44" priority="17" operator="between">
      <formula>0.71</formula>
      <formula>0.89</formula>
    </cfRule>
    <cfRule type="cellIs" dxfId="43" priority="18" operator="between">
      <formula>0.01</formula>
      <formula>0.7</formula>
    </cfRule>
    <cfRule type="cellIs" dxfId="42" priority="19" operator="greaterThanOrEqual">
      <formula>0.9</formula>
    </cfRule>
  </conditionalFormatting>
  <conditionalFormatting sqref="F13">
    <cfRule type="cellIs" dxfId="41" priority="14" operator="between">
      <formula>0.71</formula>
      <formula>0.89</formula>
    </cfRule>
    <cfRule type="cellIs" dxfId="40" priority="15" operator="between">
      <formula>0.01</formula>
      <formula>0.7</formula>
    </cfRule>
    <cfRule type="cellIs" dxfId="39" priority="16" operator="greaterThanOrEqual">
      <formula>0.9</formula>
    </cfRule>
  </conditionalFormatting>
  <conditionalFormatting sqref="F7:F9">
    <cfRule type="cellIs" dxfId="38" priority="2" operator="between">
      <formula>0.71</formula>
      <formula>0.89</formula>
    </cfRule>
    <cfRule type="cellIs" dxfId="37" priority="3" operator="between">
      <formula>0.01</formula>
      <formula>0.7</formula>
    </cfRule>
    <cfRule type="cellIs" dxfId="36" priority="4" operator="greaterThanOrEqual">
      <formula>0.9</formula>
    </cfRule>
  </conditionalFormatting>
  <conditionalFormatting sqref="H4">
    <cfRule type="colorScale" priority="1">
      <colorScale>
        <cfvo type="num" val="1"/>
        <cfvo type="num" val="5"/>
        <cfvo type="num" val="10"/>
        <color rgb="FFFF0000"/>
        <color rgb="FFFFC000"/>
        <color theme="6" tint="-0.249977111117893"/>
      </colorScale>
    </cfRule>
  </conditionalFormatting>
  <dataValidations count="4">
    <dataValidation showInputMessage="1" showErrorMessage="1" error="Select answer from drop down list." sqref="G4" xr:uid="{8D153D92-FECE-466A-9684-BA826E68BC72}"/>
    <dataValidation showInputMessage="1" showErrorMessage="1" error="Manual entry is prohibited. Select from the drop down list." sqref="H4" xr:uid="{4CDD1FDB-9CD0-4867-B5D6-A6CDBA1EB3AD}"/>
    <dataValidation type="list" showInputMessage="1" showErrorMessage="1" error="Select answer from drop down list." sqref="F4" xr:uid="{C9826D3D-C629-4120-BC3E-011919A88010}">
      <formula1>"Yes, Partial, No, Comp. Control"</formula1>
    </dataValidation>
    <dataValidation type="list" allowBlank="1" showInputMessage="1" showErrorMessage="1" sqref="E4" xr:uid="{E1B46FC7-7CCB-4D76-BA3A-32CB6274D727}">
      <formula1>"Reviewed, Obtained Copies, Observed (Tour), Explanation (Interview)"</formula1>
    </dataValidation>
  </dataValidations>
  <pageMargins left="0.25" right="0.25"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EFF62C3E8D394D862FC0B05C020700" ma:contentTypeVersion="0" ma:contentTypeDescription="Create a new document." ma:contentTypeScope="" ma:versionID="44c32b9f3a338b7671b9bd7247994a9d">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D9B1B1FF-52EE-439D-9B83-A339B3403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EDA0D64-46F1-4CD9-A2D0-276A159B8195}">
  <ds:schemaRefs>
    <ds:schemaRef ds:uri="http://schemas.microsoft.com/sharepoint/v3/contenttype/forms"/>
  </ds:schemaRefs>
</ds:datastoreItem>
</file>

<file path=customXml/itemProps3.xml><?xml version="1.0" encoding="utf-8"?>
<ds:datastoreItem xmlns:ds="http://schemas.openxmlformats.org/officeDocument/2006/customXml" ds:itemID="{A2DE3C23-811F-4D58-A771-838382E74753}">
  <ds:schemaRefs>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Instructions</vt:lpstr>
      <vt:lpstr>1 Corp Sec, Vision Resp</vt:lpstr>
      <vt:lpstr>2 Corp Sec, Risk Assessment</vt:lpstr>
      <vt:lpstr>3 Corp Sec, Bus Partner</vt:lpstr>
      <vt:lpstr>4 Corp Sec, Cyber Security</vt:lpstr>
      <vt:lpstr>5 Trans Sec, Conveyance ITT</vt:lpstr>
      <vt:lpstr>6 Trans Sec, Seal Security</vt:lpstr>
      <vt:lpstr>7Trans Sec, Procedural Security</vt:lpstr>
      <vt:lpstr>8 Trans Sec, Ag Security</vt:lpstr>
      <vt:lpstr>9 People Phy Sec, Phy Sec</vt:lpstr>
      <vt:lpstr>Must Should All Scoring Sum   </vt:lpstr>
      <vt:lpstr>10 People Phy Sec,Phy Acc Contl</vt:lpstr>
      <vt:lpstr>Assignment Sheet</vt:lpstr>
      <vt:lpstr>11 People Phy Sec,Personnel Sec</vt:lpstr>
      <vt:lpstr>12 People Phy Sec,Ed Trng Aware</vt:lpstr>
      <vt:lpstr>Robust Audit Program</vt:lpstr>
      <vt:lpstr>New MSC</vt:lpstr>
      <vt:lpstr>'1 Corp Sec, Vision Resp'!Print_Area</vt:lpstr>
      <vt:lpstr>'10 People Phy Sec,Phy Acc Contl'!Print_Area</vt:lpstr>
      <vt:lpstr>'11 People Phy Sec,Personnel Sec'!Print_Area</vt:lpstr>
      <vt:lpstr>'12 People Phy Sec,Ed Trng Aware'!Print_Area</vt:lpstr>
      <vt:lpstr>'2 Corp Sec, Risk Assessment'!Print_Area</vt:lpstr>
      <vt:lpstr>'3 Corp Sec, Bus Partner'!Print_Area</vt:lpstr>
      <vt:lpstr>'4 Corp Sec, Cyber Security'!Print_Area</vt:lpstr>
      <vt:lpstr>'5 Trans Sec, Conveyance ITT'!Print_Area</vt:lpstr>
      <vt:lpstr>'6 Trans Sec, Seal Security'!Print_Area</vt:lpstr>
      <vt:lpstr>'7Trans Sec, Procedural Security'!Print_Area</vt:lpstr>
      <vt:lpstr>'8 Trans Sec, Ag Security'!Print_Area</vt:lpstr>
      <vt:lpstr>'9 People Phy Sec, Phy Sec'!Print_Area</vt:lpstr>
      <vt:lpstr>Instructions!Print_Area</vt:lpstr>
      <vt:lpstr>'Must Should All Scoring Sum   '!Print_Area</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Vicki L Nichols</dc:creator>
  <cp:keywords/>
  <cp:lastModifiedBy>Linda Lexo</cp:lastModifiedBy>
  <cp:lastPrinted>2019-03-01T18:49:50Z</cp:lastPrinted>
  <dcterms:created xsi:type="dcterms:W3CDTF">2011-04-14T13:10:01Z</dcterms:created>
  <dcterms:modified xsi:type="dcterms:W3CDTF">2019-07-01T18:41:41Z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0x0101001FEFF62C3E8D394D862FC0B05C020700</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US\e373676</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true</vt:bool>
  </property>
  <property fmtid="{D5CDD505-2E9C-101B-9397-08002B2CF9AE}" pid="11" name="Allow Footer Overwrite">
    <vt:bool>true</vt:bool>
  </property>
  <property fmtid="{D5CDD505-2E9C-101B-9397-08002B2CF9AE}" pid="12" name="Multiple Selected">
    <vt:lpwstr>-1</vt:lpwstr>
  </property>
  <property fmtid="{D5CDD505-2E9C-101B-9397-08002B2CF9AE}" pid="13" name="SIPLongWording">
    <vt:lpwstr/>
  </property>
  <property fmtid="{D5CDD505-2E9C-101B-9397-08002B2CF9AE}" pid="14" name="ExpCountry">
    <vt:lpwstr/>
  </property>
</Properties>
</file>